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E:\Product - Customer Love\Tools for Product Customer Love\"/>
    </mc:Choice>
  </mc:AlternateContent>
  <xr:revisionPtr revIDLastSave="0" documentId="13_ncr:1_{82FFA2D1-5A27-43BE-BADF-58FA778A8077}" xr6:coauthVersionLast="36" xr6:coauthVersionMax="36" xr10:uidLastSave="{00000000-0000-0000-0000-000000000000}"/>
  <bookViews>
    <workbookView xWindow="0" yWindow="0" windowWidth="11760" windowHeight="12891" xr2:uid="{00000000-000D-0000-FFFF-FFFF00000000}"/>
  </bookViews>
  <sheets>
    <sheet name="ProductDevPlan" sheetId="11" r:id="rId1"/>
  </sheets>
  <definedNames>
    <definedName name="nextDate">#REF!</definedName>
    <definedName name="pEnd">#REF!</definedName>
    <definedName name="_xlnm.Print_Titles" localSheetId="0">ProductDevPlan!$7:$8</definedName>
    <definedName name="thisDate">#REF!</definedName>
    <definedName name="valuevx">42.314159</definedName>
    <definedName name="vertex42_copyright" hidden="1">"© 2017 Vertex42 LLC"</definedName>
    <definedName name="vertex42_id" hidden="1">"project-planner.xlsx"</definedName>
    <definedName name="vertex42_title" hidden="1">"Project Planner Template"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3" i="11" l="1"/>
  <c r="N55" i="11"/>
  <c r="N45" i="11"/>
  <c r="N32" i="11"/>
  <c r="N22" i="11"/>
  <c r="N18" i="11"/>
  <c r="N73" i="11"/>
  <c r="N72" i="11"/>
  <c r="N71" i="11"/>
  <c r="N70" i="11"/>
  <c r="N69" i="11"/>
  <c r="N68" i="11"/>
  <c r="N67" i="11"/>
  <c r="N66" i="11"/>
  <c r="N65" i="11"/>
  <c r="N64" i="11"/>
  <c r="N62" i="11"/>
  <c r="N61" i="11"/>
  <c r="N60" i="11"/>
  <c r="N59" i="11"/>
  <c r="N58" i="11"/>
  <c r="N57" i="11"/>
  <c r="N56" i="11"/>
  <c r="N54" i="11"/>
  <c r="N53" i="11"/>
  <c r="N52" i="11"/>
  <c r="N51" i="11"/>
  <c r="N50" i="11"/>
  <c r="N49" i="11"/>
  <c r="N48" i="11"/>
  <c r="N47" i="11"/>
  <c r="N46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1" i="11"/>
  <c r="N30" i="11"/>
  <c r="N29" i="11"/>
  <c r="N28" i="11"/>
  <c r="N27" i="11"/>
  <c r="N26" i="11"/>
  <c r="N25" i="11"/>
  <c r="N24" i="11"/>
  <c r="N23" i="11"/>
  <c r="N21" i="11"/>
  <c r="N20" i="11"/>
  <c r="N19" i="11"/>
  <c r="N11" i="11"/>
  <c r="N12" i="11"/>
  <c r="N13" i="11"/>
  <c r="N14" i="11"/>
  <c r="N15" i="11"/>
  <c r="N16" i="11"/>
  <c r="N17" i="11"/>
  <c r="N10" i="11"/>
  <c r="M63" i="11"/>
  <c r="L63" i="11"/>
  <c r="J63" i="11"/>
  <c r="I63" i="11"/>
  <c r="M55" i="11"/>
  <c r="L55" i="11"/>
  <c r="J55" i="11"/>
  <c r="K55" i="11" s="1"/>
  <c r="I55" i="11"/>
  <c r="M45" i="11"/>
  <c r="L45" i="11"/>
  <c r="J45" i="11"/>
  <c r="I45" i="11"/>
  <c r="K45" i="11"/>
  <c r="K32" i="11"/>
  <c r="K22" i="11"/>
  <c r="K18" i="11"/>
  <c r="M18" i="11"/>
  <c r="L18" i="11"/>
  <c r="N9" i="11"/>
  <c r="K72" i="11"/>
  <c r="K71" i="11"/>
  <c r="K70" i="11"/>
  <c r="K69" i="11"/>
  <c r="K68" i="11"/>
  <c r="K67" i="11"/>
  <c r="K66" i="11"/>
  <c r="K65" i="11"/>
  <c r="K64" i="11"/>
  <c r="K62" i="11"/>
  <c r="K61" i="11"/>
  <c r="K60" i="11"/>
  <c r="K59" i="11"/>
  <c r="K58" i="11"/>
  <c r="K57" i="11"/>
  <c r="K56" i="11"/>
  <c r="K54" i="11"/>
  <c r="K53" i="11"/>
  <c r="K52" i="11"/>
  <c r="K51" i="11"/>
  <c r="K50" i="11"/>
  <c r="K49" i="11"/>
  <c r="K48" i="11"/>
  <c r="K47" i="11"/>
  <c r="K46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1" i="11"/>
  <c r="K30" i="11"/>
  <c r="K29" i="11"/>
  <c r="K28" i="11"/>
  <c r="K27" i="11"/>
  <c r="K26" i="11"/>
  <c r="K25" i="11"/>
  <c r="K24" i="11"/>
  <c r="K23" i="11"/>
  <c r="K21" i="11"/>
  <c r="K20" i="11"/>
  <c r="K19" i="11"/>
  <c r="K12" i="11"/>
  <c r="K11" i="11"/>
  <c r="M32" i="11"/>
  <c r="L32" i="11"/>
  <c r="J32" i="11"/>
  <c r="I32" i="11"/>
  <c r="J22" i="11"/>
  <c r="I22" i="11"/>
  <c r="J18" i="11"/>
  <c r="I18" i="11"/>
  <c r="J16" i="11"/>
  <c r="M9" i="11"/>
  <c r="L9" i="11"/>
  <c r="J17" i="11"/>
  <c r="K63" i="11" l="1"/>
  <c r="L22" i="11"/>
  <c r="M22" i="11"/>
  <c r="K10" i="11" l="1"/>
  <c r="N74" i="11"/>
  <c r="K74" i="11"/>
  <c r="O8" i="11"/>
  <c r="P8" i="11" s="1"/>
  <c r="Q8" i="11" s="1"/>
  <c r="R8" i="11" s="1"/>
  <c r="S8" i="11" s="1"/>
  <c r="T8" i="11" s="1"/>
  <c r="U8" i="11" s="1"/>
  <c r="V8" i="11" s="1"/>
  <c r="W8" i="11" s="1"/>
  <c r="X8" i="11" s="1"/>
  <c r="Y8" i="11" s="1"/>
  <c r="Z8" i="11" s="1"/>
  <c r="AA8" i="11" s="1"/>
  <c r="AB8" i="11" s="1"/>
  <c r="AC8" i="11" s="1"/>
  <c r="AD8" i="11" s="1"/>
  <c r="AE8" i="11" s="1"/>
  <c r="AF8" i="11" s="1"/>
  <c r="AG8" i="11" s="1"/>
  <c r="AH8" i="11" s="1"/>
  <c r="AI8" i="11" s="1"/>
  <c r="AJ8" i="11" s="1"/>
  <c r="AK8" i="11" s="1"/>
  <c r="AL8" i="11" s="1"/>
  <c r="AM8" i="11" s="1"/>
  <c r="AN8" i="11" s="1"/>
  <c r="AO8" i="11" s="1"/>
  <c r="AP8" i="11" s="1"/>
  <c r="AQ8" i="11" s="1"/>
  <c r="AR8" i="11" s="1"/>
  <c r="AS8" i="11" s="1"/>
  <c r="AT8" i="11" s="1"/>
  <c r="AU8" i="11" s="1"/>
  <c r="AV8" i="11" s="1"/>
  <c r="AW8" i="11" s="1"/>
  <c r="AX8" i="11" s="1"/>
  <c r="AY8" i="11" s="1"/>
  <c r="AZ8" i="11" s="1"/>
  <c r="BA8" i="11" s="1"/>
  <c r="BB8" i="11" s="1"/>
  <c r="BC8" i="11" s="1"/>
  <c r="BD8" i="11" s="1"/>
  <c r="BE8" i="11" s="1"/>
  <c r="BF8" i="11" s="1"/>
  <c r="BG8" i="11" s="1"/>
  <c r="BH8" i="11" s="1"/>
  <c r="BI8" i="11" s="1"/>
  <c r="BJ8" i="11" s="1"/>
  <c r="BK8" i="11" s="1"/>
  <c r="BL8" i="11" s="1"/>
  <c r="BM8" i="11" s="1"/>
  <c r="BN8" i="11" s="1"/>
  <c r="BO8" i="11" s="1"/>
  <c r="BP8" i="11" s="1"/>
  <c r="O6" i="11"/>
  <c r="P6" i="11" s="1"/>
  <c r="P7" i="11" l="1"/>
  <c r="Q6" i="11"/>
  <c r="O7" i="11"/>
  <c r="Q7" i="11" l="1"/>
  <c r="R6" i="11"/>
  <c r="K13" i="11" l="1"/>
  <c r="R7" i="11"/>
  <c r="S6" i="11"/>
  <c r="T6" i="11" l="1"/>
  <c r="S7" i="11"/>
  <c r="K15" i="11" l="1"/>
  <c r="K16" i="11"/>
  <c r="K14" i="11"/>
  <c r="U6" i="11"/>
  <c r="T7" i="11"/>
  <c r="K17" i="11" l="1"/>
  <c r="I9" i="11"/>
  <c r="V6" i="11"/>
  <c r="U7" i="11"/>
  <c r="J9" i="11" l="1"/>
  <c r="K9" i="11" s="1"/>
  <c r="W6" i="11"/>
  <c r="V7" i="11"/>
  <c r="X6" i="11" l="1"/>
  <c r="W7" i="11"/>
  <c r="X7" i="11" l="1"/>
  <c r="Y6" i="11"/>
  <c r="Y7" i="11" l="1"/>
  <c r="Z6" i="11"/>
  <c r="Z7" i="11" l="1"/>
  <c r="AA6" i="11"/>
  <c r="AB6" i="11" l="1"/>
  <c r="AA7" i="11"/>
  <c r="AC6" i="11" l="1"/>
  <c r="AB7" i="11"/>
  <c r="AD6" i="11" l="1"/>
  <c r="AC7" i="11"/>
  <c r="AE6" i="11" l="1"/>
  <c r="AD7" i="11"/>
  <c r="AF6" i="11" l="1"/>
  <c r="AE7" i="11"/>
  <c r="AG6" i="11" l="1"/>
  <c r="AF7" i="11"/>
  <c r="AG7" i="11" l="1"/>
  <c r="AH6" i="11"/>
  <c r="AH7" i="11" l="1"/>
  <c r="AI6" i="11"/>
  <c r="AJ6" i="11" l="1"/>
  <c r="AI7" i="11"/>
  <c r="AK6" i="11" l="1"/>
  <c r="AJ7" i="11"/>
  <c r="AL6" i="11" l="1"/>
  <c r="AK7" i="11"/>
  <c r="AM6" i="11" l="1"/>
  <c r="AL7" i="11"/>
  <c r="AN6" i="11" l="1"/>
  <c r="AM7" i="11"/>
  <c r="AN7" i="11" l="1"/>
  <c r="AO6" i="11"/>
  <c r="AO7" i="11" l="1"/>
  <c r="AP6" i="11"/>
  <c r="AQ6" i="11" l="1"/>
  <c r="AP7" i="11"/>
  <c r="AR6" i="11" l="1"/>
  <c r="AQ7" i="11"/>
  <c r="AS6" i="11" l="1"/>
  <c r="AR7" i="11"/>
  <c r="AT6" i="11" l="1"/>
  <c r="AS7" i="11"/>
  <c r="AU6" i="11" l="1"/>
  <c r="AT7" i="11"/>
  <c r="AV6" i="11" l="1"/>
  <c r="AU7" i="11"/>
  <c r="AV7" i="11" l="1"/>
  <c r="AW6" i="11"/>
  <c r="AW7" i="11" l="1"/>
  <c r="AX6" i="11"/>
  <c r="AY6" i="11" l="1"/>
  <c r="AX7" i="11"/>
  <c r="AZ6" i="11" l="1"/>
  <c r="AY7" i="11"/>
  <c r="BA6" i="11" l="1"/>
  <c r="AZ7" i="11"/>
  <c r="BB6" i="11" l="1"/>
  <c r="BA7" i="11"/>
  <c r="BC6" i="11" l="1"/>
  <c r="BB7" i="11"/>
  <c r="BD6" i="11" l="1"/>
  <c r="BC7" i="11"/>
  <c r="BD7" i="11" l="1"/>
  <c r="BE6" i="11"/>
  <c r="BE7" i="11" l="1"/>
  <c r="BF6" i="11"/>
  <c r="BF7" i="11" l="1"/>
  <c r="BG6" i="11"/>
  <c r="BH6" i="11" l="1"/>
  <c r="BG7" i="11"/>
  <c r="BI6" i="11" l="1"/>
  <c r="BH7" i="11"/>
  <c r="BJ6" i="11" l="1"/>
  <c r="BI7" i="11"/>
  <c r="BK6" i="11" l="1"/>
  <c r="BJ7" i="11"/>
  <c r="BL6" i="11" l="1"/>
  <c r="BK7" i="11"/>
  <c r="BL7" i="11" l="1"/>
  <c r="BM6" i="11"/>
  <c r="BM7" i="11" l="1"/>
  <c r="BN6" i="11"/>
  <c r="BN7" i="11" l="1"/>
  <c r="BO6" i="11"/>
  <c r="BP6" i="11" l="1"/>
  <c r="BO7" i="11"/>
  <c r="BQ6" i="11" l="1"/>
  <c r="BQ7" i="11" s="1"/>
  <c r="BP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Enkhtuya Bilegbadrakh</author>
  </authors>
  <commentList>
    <comment ref="A2" authorId="0" shapeId="0" xr:uid="{3FFD28D8-2C8A-4905-A16B-BE3556F50E91}">
      <text>
        <r>
          <rPr>
            <b/>
            <sz val="9"/>
            <color indexed="81"/>
            <rFont val="Tahoma"/>
            <family val="2"/>
          </rPr>
          <t>Enkhtuya Bilegbadrakh:</t>
        </r>
        <r>
          <rPr>
            <sz val="9"/>
            <color indexed="81"/>
            <rFont val="Tahoma"/>
            <family val="2"/>
          </rPr>
          <t xml:space="preserve">
А4 хэвлэгдэхээр хуудас тохируулсан.</t>
        </r>
      </text>
    </comment>
    <comment ref="H8" authorId="0" shapeId="0" xr:uid="{5B94657A-AB7B-4D08-A6B2-513A59F6F830}">
      <text>
        <r>
          <rPr>
            <b/>
            <sz val="9"/>
            <color indexed="81"/>
            <rFont val="Tahoma"/>
            <family val="2"/>
          </rPr>
          <t>Enkhtuya Bilegbadrakh:</t>
        </r>
        <r>
          <rPr>
            <sz val="9"/>
            <color indexed="81"/>
            <rFont val="Tahoma"/>
            <family val="2"/>
          </rPr>
          <t xml:space="preserve">
Гүйцэтгэлийн хувийг тухайн ажилд дээр оруулна</t>
        </r>
      </text>
    </comment>
    <comment ref="I8" authorId="0" shapeId="0" xr:uid="{516619E4-EFBF-4814-94F8-2A2101041AED}">
      <text>
        <r>
          <rPr>
            <b/>
            <sz val="9"/>
            <color indexed="81"/>
            <rFont val="Tahoma"/>
            <family val="2"/>
          </rPr>
          <t>Enkhtuya Bilegbadrakh:</t>
        </r>
        <r>
          <rPr>
            <sz val="9"/>
            <color indexed="81"/>
            <rFont val="Tahoma"/>
            <family val="2"/>
          </rPr>
          <t xml:space="preserve">
Жишээ болгож хугацаа оруулсныг анхаарах. Засварлах боломжтой. Хугацааны цэнхэр мөрөнд томъёо оруулсан.</t>
        </r>
      </text>
    </comment>
    <comment ref="J8" authorId="0" shapeId="0" xr:uid="{9DFED1A1-3D85-4D41-8D57-F95FE490EB2C}">
      <text>
        <r>
          <rPr>
            <b/>
            <sz val="9"/>
            <color indexed="81"/>
            <rFont val="Tahoma"/>
            <family val="2"/>
          </rPr>
          <t>Enkhtuya Bilegbadrakh:</t>
        </r>
        <r>
          <rPr>
            <sz val="9"/>
            <color indexed="81"/>
            <rFont val="Tahoma"/>
            <family val="2"/>
          </rPr>
          <t xml:space="preserve">
Жишээ болгож хугацаа оруулсныг анхаарах. Засварлах боломжтой. Хугацааны цэнхэр мөрөнд томъёо оруулсан.</t>
        </r>
      </text>
    </comment>
    <comment ref="K8" authorId="0" shapeId="0" xr:uid="{83FFD5B0-2866-4727-B9F8-E007C30DC8D3}">
      <text>
        <r>
          <rPr>
            <b/>
            <sz val="9"/>
            <color indexed="81"/>
            <rFont val="Tahoma"/>
            <family val="2"/>
          </rPr>
          <t>Enkhtuya Bilegbadrakh:</t>
        </r>
        <r>
          <rPr>
            <sz val="9"/>
            <color indexed="81"/>
            <rFont val="Tahoma"/>
            <family val="2"/>
          </rPr>
          <t xml:space="preserve">
Автоматаар тооцогдоно</t>
        </r>
      </text>
    </comment>
    <comment ref="L8" authorId="0" shapeId="0" xr:uid="{945524AD-CBB1-4020-B045-E6A4559C7E81}">
      <text>
        <r>
          <rPr>
            <b/>
            <sz val="9"/>
            <color indexed="81"/>
            <rFont val="Tahoma"/>
            <family val="2"/>
          </rPr>
          <t>Enkhtuya Bilegbadrakh:</t>
        </r>
        <r>
          <rPr>
            <sz val="9"/>
            <color indexed="81"/>
            <rFont val="Tahoma"/>
            <family val="2"/>
          </rPr>
          <t xml:space="preserve">
Бодит эхэлсэн дууссан хугацаагаа оруулна.</t>
        </r>
      </text>
    </comment>
    <comment ref="M8" authorId="0" shapeId="0" xr:uid="{FCA58B8C-3662-4B3D-B8A4-DFD621443B21}">
      <text>
        <r>
          <rPr>
            <b/>
            <sz val="9"/>
            <color indexed="81"/>
            <rFont val="Tahoma"/>
            <family val="2"/>
          </rPr>
          <t>Enkhtuya Bilegbadrakh:</t>
        </r>
        <r>
          <rPr>
            <sz val="9"/>
            <color indexed="81"/>
            <rFont val="Tahoma"/>
            <family val="2"/>
          </rPr>
          <t xml:space="preserve">
Жишээ болгож хугацаа оруулсныг анхаарах. Засварлах боломжтой. Хугацааны цэнхэр мөрөнд томъёо оруулсан.</t>
        </r>
      </text>
    </comment>
    <comment ref="N8" authorId="0" shapeId="0" xr:uid="{AB0C549F-78B9-4393-B118-058F47814123}">
      <text>
        <r>
          <rPr>
            <b/>
            <sz val="9"/>
            <color indexed="81"/>
            <rFont val="Tahoma"/>
            <family val="2"/>
          </rPr>
          <t>Enkhtuya Bilegbadrakh:</t>
        </r>
        <r>
          <rPr>
            <sz val="9"/>
            <color indexed="81"/>
            <rFont val="Tahoma"/>
            <family val="2"/>
          </rPr>
          <t xml:space="preserve">
Автоматаар тооцогдоно</t>
        </r>
      </text>
    </comment>
    <comment ref="A10" authorId="0" shapeId="0" xr:uid="{AA842C17-F2EE-4C27-B14E-108AE1878DEC}">
      <text>
        <r>
          <rPr>
            <b/>
            <sz val="9"/>
            <color indexed="81"/>
            <rFont val="Tahoma"/>
            <family val="2"/>
          </rPr>
          <t>Enkhtuya Bilegbadrakh:</t>
        </r>
        <r>
          <rPr>
            <sz val="9"/>
            <color indexed="81"/>
            <rFont val="Tahoma"/>
            <family val="2"/>
          </rPr>
          <t xml:space="preserve">
Мөрийг нэмэх хасах боломжтой</t>
        </r>
      </text>
    </comment>
    <comment ref="M10" authorId="0" shapeId="0" xr:uid="{6C069A44-5089-4348-8038-E716CC93D0FF}">
      <text>
        <r>
          <rPr>
            <b/>
            <sz val="9"/>
            <color indexed="81"/>
            <rFont val="Tahoma"/>
            <family val="2"/>
          </rPr>
          <t>Enkhtuya Bilegbadrakh:</t>
        </r>
        <r>
          <rPr>
            <sz val="9"/>
            <color indexed="81"/>
            <rFont val="Tahoma"/>
            <family val="2"/>
          </rPr>
          <t xml:space="preserve">
Жишээ болгож хугацаа оруулсан. Бодит хугацаа хойшлоход Gantt -ийн өнгө өөрчлөгдөнө.</t>
        </r>
      </text>
    </comment>
  </commentList>
</comments>
</file>

<file path=xl/sharedStrings.xml><?xml version="1.0" encoding="utf-8"?>
<sst xmlns="http://schemas.openxmlformats.org/spreadsheetml/2006/main" count="125" uniqueCount="118">
  <si>
    <t>[42]</t>
  </si>
  <si>
    <t>Display Period:</t>
  </si>
  <si>
    <t>Weekly</t>
  </si>
  <si>
    <t>БҮТЭЭГДЭХҮҮН, ҮЙЛЧИЛГЭЭ НЭВТРҮҮЛЭХ ТӨЛӨВЛӨЛТ</t>
  </si>
  <si>
    <t>[Компаний нэр]</t>
  </si>
  <si>
    <t>[Төслийн нэр]</t>
  </si>
  <si>
    <t>Төсөл эхэлсэн</t>
  </si>
  <si>
    <t>Дэлгэцэнд харуулах</t>
  </si>
  <si>
    <t>№</t>
  </si>
  <si>
    <t>Үе шат, хийх ажил</t>
  </si>
  <si>
    <t>Хариуцах эзэн</t>
  </si>
  <si>
    <t>Төсөв</t>
  </si>
  <si>
    <t>Ажлын явц</t>
  </si>
  <si>
    <t>Төлөвлөсөн эхлэх хугацаа</t>
  </si>
  <si>
    <t>Онлайн сургалттай уялдах тэмдэглэл (энэ баганыг устгаж болно)</t>
  </si>
  <si>
    <t>Санааг илрүүлэх, судлах, батлах</t>
  </si>
  <si>
    <t>Нэвтрүүлэлтийн төслийн бэлтгэл</t>
  </si>
  <si>
    <t>Багаа бүрдүүлэх, баг ажиллах зарчимаа тогтох</t>
  </si>
  <si>
    <t>Төслийн цар хүрээ, төлөвлөлтөө нарийвчлан гаргах</t>
  </si>
  <si>
    <t>Төслийн төсөв, шаардлагатай нөөжийг батлуулах</t>
  </si>
  <si>
    <t>Persona тус бүрээр Харилцагчийн Profile (Gain, Pain, Job) тодорхойлох. Мөн Customer Empathy Map-г тодорхойлох</t>
  </si>
  <si>
    <t>Одоогийн бүтээгдэхүүний харилцагчийн замнал, мэдрэмж, дуу хоолойг судлан гаргах</t>
  </si>
  <si>
    <t>Харилцагчийн Persona тодорхойлох, Persona-уудыг нарийвчлан судлах</t>
  </si>
  <si>
    <t>Энэ үе шатны ажлыг эцэслэн дүгнэж, бүтээгдэхүүнийг хөгжүүлэх чиглэлийг тодорхойлох</t>
  </si>
  <si>
    <t>Бүтээгдэхүүний эцсийн тохиромжит хувилбарыг дизайн хийх. Product Fit анализ</t>
  </si>
  <si>
    <t>Бизнесийн нөхцөл байдлын анализ хийх</t>
  </si>
  <si>
    <t>Бүтээгдэхүүн хөгжүүлэлтийн үе шат</t>
  </si>
  <si>
    <t>Зорилтот сегмент, Persona-уудыг эцэслэх</t>
  </si>
  <si>
    <t>Бүтээгдэхүүний Marketing Mix (Product, Price, Place, Promotion, People, Process, Physical evidence)-г тодорхойлох</t>
  </si>
  <si>
    <t>Go-to-Market стратеги болон маркетингийн стратеги, төлөвлөлтийг хийх</t>
  </si>
  <si>
    <t>Санхүүгийн тооцоолол, бизнес боломжийн тооцоолол, бүтээгдэхүүний үр ашиг, борлуулалтын төлөвлөлт, бүтээгдэхүүний амжилтын метрикс зэргийг тодорхойлох</t>
  </si>
  <si>
    <t>Туршилт хийх үе шат</t>
  </si>
  <si>
    <t>Бүтээгдэхүүн, үйлчилгээний Alpha test-ийг хийх, дүгнэх, сайжруулалт хийх</t>
  </si>
  <si>
    <t>Бүтээгдэхүүний Beta тестийн өмнөх ажлуудыг нягтлан шалгаж, дүгнэх</t>
  </si>
  <si>
    <t>Бүтээгдэхүүний Roadmap-ийг гаргах</t>
  </si>
  <si>
    <t>Бүтээгдэхүүний Beta тест хийх төлөвлөлт гаргах, бэлтгэх</t>
  </si>
  <si>
    <t>Бүтээгдэхүүний Beta тестийн баг бүрдүүлэх</t>
  </si>
  <si>
    <t>Beta тест хийхэд бэлэн гэдгийг танилцуулан зөвшөөрөл авах</t>
  </si>
  <si>
    <t>Beta тестийг туршилтын дагуу зохион байгуулах</t>
  </si>
  <si>
    <t>Beta тестийн дүгнэлтүүдийг гаргах, алдаа оноогоо харах, засах сайжруулах</t>
  </si>
  <si>
    <t>Beta тестийн дараах үр дүнг танилцуулах</t>
  </si>
  <si>
    <t>Beta тестийн бэлтгэл ажиллагааг хангах, сургалт хөгжлийн ажлуудыг хийх</t>
  </si>
  <si>
    <t>Маркетингийн төлөвлөгөөний бэлтгэл ажил бүрэн хангах</t>
  </si>
  <si>
    <t>Бүтээгдэхүүний бэлэн байдлыг шалгаж эцэлэх</t>
  </si>
  <si>
    <t>Процесс болон үйлчилгээний бэлэн байдлыг бүрэн хангах</t>
  </si>
  <si>
    <t>IT, санхүү, аж ахуй гэх мэт бүх дэмжлэг үзүүлэх ажлын бэлэн байдлыг шалгах</t>
  </si>
  <si>
    <t>Борлуулалтын үйл ажиллагааны бэлтгэл ажлыг хангах</t>
  </si>
  <si>
    <t>Хүний нөөцийн болон сургалт хөгжлийн ажлын бэлэн байдлыг хангах</t>
  </si>
  <si>
    <t>Бүтээгдэхүүн үйлчилгээний эрсдэлийн анализ хийх, эрсдэлийн удирдлагыг анхаарах</t>
  </si>
  <si>
    <t>Нэвтрүүлэлтийн өмнөх үе шат</t>
  </si>
  <si>
    <t>Нэвтрүүлэлтийн үе шат</t>
  </si>
  <si>
    <t>Бүх тушаал шийдвэр, гарын авлага, заавар, системийн болон технологийн тохиргоо зэрэг зүйлсийг шалгах</t>
  </si>
  <si>
    <t>Сурталчилгаа идэвхжүүлэлтийг эхлүүлэх</t>
  </si>
  <si>
    <t>Борлуулалтын үйл ажиллагааг эхлүүлэх</t>
  </si>
  <si>
    <t>Нэвтрүүлэлтийн дараах дүгнэлт - алдаа оноо</t>
  </si>
  <si>
    <t>Нэвтрүүлэлтийн дараах хяналт № 1 (1 дэх сар)</t>
  </si>
  <si>
    <t>Нэвтрүүлэлтийн дараах хяналт № 2 (2 дэх сар)</t>
  </si>
  <si>
    <t>Нэвтрүүлэлтийн дараах хяналт № 3 (3 дахь сар)</t>
  </si>
  <si>
    <t>Нэвтрүүлэлтийн үр дүн, гүйцэтгэлийг үнэлэх</t>
  </si>
  <si>
    <t>Харилцагчийн сэтгэл ханамж, үр ашгийн тайлан гаргах</t>
  </si>
  <si>
    <t>Энэ саарал мөрөөс дээш мөр нэмэн засварлах боломжтой</t>
  </si>
  <si>
    <t>Онлайн сургалтын 4-р бүлэг, сэдэв 4.4-с дэлгэрэнгүй ойлголт авах боломжтой</t>
  </si>
  <si>
    <t>Анхны санааны эрэл хайгуул, харилцагч болон зах зээлийн судалгаа хийх</t>
  </si>
  <si>
    <t>Харилцагчийг таньж мэдэх (Харилцагчийн Profile буюу Pain, Gain, Job-г тодорхойлох)</t>
  </si>
  <si>
    <t>Харилцагчийг таньж мэдэх (Customer Empathy Map-г зураглан гаргах - одоогийн болон өрсөлдөгчийн бүтээгдэхүүн дээрээ)</t>
  </si>
  <si>
    <t>Front office, Call center, Харилцагчийн дуу хоолойг судлах, санаа төрөх асуудал, хэрэгцээг мэдрэх</t>
  </si>
  <si>
    <t>Онлайн сургалтын 6-р бүлэг, сэдэв 6.5.1 болон 6.6-с дэлгэрэнгүй ойлголт, мэдлэг авах боломжтой</t>
  </si>
  <si>
    <t>Одоогийн өөрийн болон өрсөлдөгчийн бүтээгдэхүүн дээр анализ хийх</t>
  </si>
  <si>
    <t xml:space="preserve">Tools-с "Problem - Solution canvas" нэртэй файлыг татаж авч ашиглах. </t>
  </si>
  <si>
    <t>Tools-с "Idea Portfolio" нэртэй файлыг татаж авч ашиглах, Онлайн сургалтын 4-р бүлэг 4.1-4.4 сэдвүүдтэй танилцах</t>
  </si>
  <si>
    <t>Tools-с "Idea Prioritization" нэртэй файлыг татаж авч ашиглах. Онлайн сургалтын 4.3 болон 4.4-с дэлгэрнэгүй мэдээлэл авах</t>
  </si>
  <si>
    <t>Гаргасан санааны Idea Portfolio-уудыг үнэлж дүгнэх,  ач холбогдолоор нь ялгаж эрэмбэлэх</t>
  </si>
  <si>
    <t>Хэрэгжүүлэх санааг батлах, төсөл хэрэгжүүлэх зөвшөөрөл олгох</t>
  </si>
  <si>
    <t>Төлөвлөсөн дуусах хугацаа</t>
  </si>
  <si>
    <t>Зарцуулах хугацаа</t>
  </si>
  <si>
    <t>Бодит эхэлсэн хугацаа</t>
  </si>
  <si>
    <t>Бодит дууссан хугацаа</t>
  </si>
  <si>
    <t>Бодит ажилласан өдөр</t>
  </si>
  <si>
    <t>Санаануудаа "Idea Portfolio" болгон боловсруулах, танилцуулах</t>
  </si>
  <si>
    <t>Энэхүү төлөвлөлтийн файлыг шинэчлэн ашиглах боломжтой</t>
  </si>
  <si>
    <t>Бүтээгдэхүүний нарийвчилсан судалгаа</t>
  </si>
  <si>
    <t>Зах зээлийн бодит нөхцөл байдал, харилцагчийн зан төлөвийн судалгаа хийх</t>
  </si>
  <si>
    <t>Өрсөлдөөний нөхцөл байдал, зах зээл дээрх боломж бололцоог судлах</t>
  </si>
  <si>
    <t>Зах зээлийн сегментчлэл, зорилтот зах зээлийн багтаамжийг судлах</t>
  </si>
  <si>
    <t>Харилцагчид өгөх үнэ цэнийн зураглалыг тодорхойлох</t>
  </si>
  <si>
    <t>Харилцагчид өгөх боломжууд, түүний хэрэгцээт байдлыг үнэлэн гаргах, ач холбогдолоор нь сонгох</t>
  </si>
  <si>
    <t>Онлайн сургалтын 2-р, 3-р бүлгийн сэдвүүдтэй танилцан ойлголт, мэдлэг авах</t>
  </si>
  <si>
    <t>Онлайн сургалтын 2-р бүлэг, сэдэв 2.4-с дэлгэрэнгүй ойлголт авах боломжтой. Татаж авах Tools-с "Customer Persona" нэртэй файлыг тааж авч ашиглах</t>
  </si>
  <si>
    <t>Онлайн сургалтын 2-р бүлэг, сэдэв 2.5-с дэлгэрэнгүй ойлголт авах боломжтой. Татаж авах Tools-с "Customer Profile" нэртэй файлыг тааж авч ашиглах</t>
  </si>
  <si>
    <t>Онлайн сургалтын 2-р бүлэг, сэдэв 2.5, 2.7-с дэлгэрэнгүй ойлголт авах боломжтой. Татаж авах Tools-с "Customer Profile", "Customer Empathy Map" нэртэй файлыг тааж авч ашиглах</t>
  </si>
  <si>
    <t>Онлайн сургалтын 2-р бүлэг, сэдэв 2.6-с дэлгэрэнгүй ойлголт авах боломжтой. Татаж авах Tools-с "Customer Value Map" нэртэй файлыг тааж авч ашиглах</t>
  </si>
  <si>
    <t>Онлайн сургалтын 3-р бүлэг, ялангуяа 3.2-3.7 сэдвээс ойлголт мэдлэг авах. Татаж авах Tools-с "Customer Journey Map" файлыг татаж авч ашиглах</t>
  </si>
  <si>
    <t>Онлайн сургалтын 2-р бүлэг, сэдэв 2.8-с дэлгэрэнгүй ойлголт авах. Татаж авах Tools-с "Needs Features Benefit анализ", "Features Priotization Matrix", "Features Priority Matrix", "Great Good Bad product" нэртэй файлуудыг татаж авч ашиглах</t>
  </si>
  <si>
    <t>Tools-ийн "Business Case" нэртэй файлыг татан авч ашиглан тайлангаа гаргах</t>
  </si>
  <si>
    <t>Tools-ийн "Risk Assessment" нэртэй файлыг татан авч ашиглан тайлангаа гаргах</t>
  </si>
  <si>
    <t>Tools-ийн "Product Golden Circle" файлыг ашиглах</t>
  </si>
  <si>
    <t>Tools-ийн "Product Management canvas" гэдгийг татаж авч ашиглах</t>
  </si>
  <si>
    <t>Онлайн сургалтын 4-р бүлэг, сэдэв 4.8-тай танилцаж, Tools-ийн "Product Roadmap" файлыг татаж авч ашиглах</t>
  </si>
  <si>
    <t>Бүтээгдэхүүний вишн, стратегийг тодорхойлох, Бүтээгдэхүүний вишн стратеги нь компаний вишн стратегитай уялдах байдлыг дүгнэх</t>
  </si>
  <si>
    <t>Tools-ийн "Marketing strategy" гэдэг файлыг татаж авч ашиглах</t>
  </si>
  <si>
    <t>Front болон Back талд бүтээгдэхүүн үйлчилгээний процессийн зураглал гаргах, процессийг тодорхойлох</t>
  </si>
  <si>
    <t>Харилцагч татах, тогтоох, лоялтийг дэмжихтэй холбоотой асуудлыг төлөвлөх</t>
  </si>
  <si>
    <t>Нэмэлт зөвлөгөө хэрэгтэй бол mail@enkhtuya.com-д хандана уу.</t>
  </si>
  <si>
    <t>Шинэ бүтээгдэхүүн, үйлчилгээнийхээ харилцагчийн замнал, мэдрэмжийн зураглал гаргаж түүнийг удирдах зүйлсийг тодорхойлох</t>
  </si>
  <si>
    <t>Онлайн сургалтын 4-р бүлэг, 4.7-той танилцан дэлгэрэнгүй ойлголт мэдлэг авах.</t>
  </si>
  <si>
    <t>Онлайн сургалтын 4-р бүлэг, 4.7-той танилцан дэлгэрэнгүй ойлголт мэдлэг авах. Tools-ийн "Alpha test - check list"-г татаж авч ашиглах</t>
  </si>
  <si>
    <t>Онлайн сургалтын 4-р бүлэг, 4.7-той танилцан дэлгэрэнгүй ойлголт мэдлэг авах. Tools-ийн "Beta тестийн төлөвлөгөө" нэртэй файлыг тааж авч ашиглах</t>
  </si>
  <si>
    <t>Тools-ийн "Pilot card", "Pilot evaluation" нэртэй файлуудыг татан авч ашиглана уу</t>
  </si>
  <si>
    <t>Онлайн сургалтын 4-р бүлэг, 4.6-4.10 сэдвүүдээс ойлголт мэдлэг авна уу. Сэтгэл ханамж, хүлээлтэнд нийцэх байдлын талаар онлайн сургалтын 3-р бүлгээс ойлголт мэдлэг авна уу. Нэмэлт зөвлөгөө хэрэгтэй бол mail@enkhtuya.com -д хандана уу.</t>
  </si>
  <si>
    <t>Тools-ийн "Зах зээлд нэвтрүүлэх Checklist", "Сургалтын төлөвлөгөө", "Борлуулалтын төлөвлөгөө", "Маркетингийн төлөвлөгөө" зэрэг нэртэй файлыг татаж авч ашиглана  уу. Нэмэлт зөвлөгөө хэрэгтэй бол mail@enkhtuya.com -д хандана уу.</t>
  </si>
  <si>
    <t>Доорх сумыг гүйлгэх замаар хугацааны интервалыг үзэх боломжтой</t>
  </si>
  <si>
    <t>Өдрийн өөрчлөхөд календар өөрчлөгдөнө</t>
  </si>
  <si>
    <t>График төлөвлөлт, гүйцэтгэлээс хамаарч өнгө өөрчлөгдөнө</t>
  </si>
  <si>
    <t>Бүтээгдэхүүний үр дүнг үнэлэх</t>
  </si>
  <si>
    <t>Хариуцах нэгж</t>
  </si>
  <si>
    <t>Хамтрах нэгж</t>
  </si>
  <si>
    <t>Онлайн сургалтын 2-р бүлэг, сэдэв 2.7-с дэлгэрэнгүй ойлголт авах боломжтой.  Татаж авах Tools-с "Customer Empathy Map" нэртэй файлыг татаж авч ашиглах</t>
  </si>
  <si>
    <t>Энэ Tools-г ажилдаа ашиглахад сургалт, зөвлөгөө хэрэгтэй байгаа бол mail@enkhtuya.com -д хандана уу.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</si>
</sst>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ddd\,\ m/d/yyyy"/>
    <numFmt numFmtId="166" formatCode="_(* #,##0_);_(* \(#,##0\);_(* &quot;-&quot;??_);_(@_)"/>
  </numFmts>
  <fonts count="26" x14ac:knownFonts="1">
    <font>
      <sz val="11"/>
      <color theme="1"/>
      <name val="Arial"/>
      <family val="2"/>
      <scheme val="minor"/>
    </font>
    <font>
      <b/>
      <sz val="20"/>
      <color theme="4" tint="-0.249977111117893"/>
      <name val="Arial"/>
      <family val="2"/>
      <scheme val="major"/>
    </font>
    <font>
      <sz val="10"/>
      <name val="Arial"/>
      <family val="2"/>
      <scheme val="minor"/>
    </font>
    <font>
      <u/>
      <sz val="11"/>
      <color indexed="12"/>
      <name val="Arial"/>
      <family val="2"/>
    </font>
    <font>
      <sz val="10"/>
      <color theme="1"/>
      <name val="Arial"/>
      <family val="2"/>
      <scheme val="minor"/>
    </font>
    <font>
      <sz val="10"/>
      <color theme="1" tint="0.499984740745262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"/>
      <color theme="0"/>
      <name val="Arial"/>
      <family val="2"/>
      <scheme val="minor"/>
    </font>
    <font>
      <sz val="16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1"/>
      <color theme="0" tint="-0.1499984740745262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20"/>
      <color theme="4"/>
      <name val="Arial"/>
      <family val="2"/>
      <scheme val="major"/>
    </font>
    <font>
      <u/>
      <sz val="11"/>
      <color theme="1" tint="0.499984740745262"/>
      <name val="Arial"/>
      <family val="2"/>
    </font>
    <font>
      <sz val="9"/>
      <color theme="1" tint="0.49998474074526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00"/>
      <name val="Arial"/>
      <family val="2"/>
      <scheme val="minor"/>
    </font>
    <font>
      <b/>
      <sz val="11"/>
      <color theme="8"/>
      <name val="Arial"/>
      <family val="2"/>
      <scheme val="minor"/>
    </font>
    <font>
      <sz val="11"/>
      <color theme="8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 tint="-0.49998474074526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darkUp">
        <fgColor theme="1" tint="0.499984740745262"/>
        <bgColor theme="4" tint="0.39991454817346722"/>
      </patternFill>
    </fill>
  </fills>
  <borders count="13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2" borderId="4" xfId="0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horizontal="right" vertical="center"/>
    </xf>
    <xf numFmtId="0" fontId="0" fillId="0" borderId="5" xfId="0" applyNumberFormat="1" applyBorder="1" applyAlignment="1">
      <alignment horizontal="center" vertical="center"/>
    </xf>
    <xf numFmtId="14" fontId="12" fillId="0" borderId="2" xfId="0" applyNumberFormat="1" applyFont="1" applyBorder="1"/>
    <xf numFmtId="14" fontId="11" fillId="4" borderId="6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4" fillId="4" borderId="3" xfId="0" applyNumberFormat="1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4" borderId="3" xfId="2" applyFont="1" applyFill="1" applyBorder="1" applyAlignment="1">
      <alignment horizontal="center" vertical="center"/>
    </xf>
    <xf numFmtId="9" fontId="6" fillId="2" borderId="3" xfId="2" applyFont="1" applyFill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0" fillId="4" borderId="3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left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0" fillId="0" borderId="8" xfId="0" applyNumberForma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17" fillId="0" borderId="0" xfId="1" applyFont="1" applyAlignment="1" applyProtection="1"/>
    <xf numFmtId="0" fontId="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6" fontId="0" fillId="0" borderId="3" xfId="3" applyNumberFormat="1" applyFont="1" applyFill="1" applyBorder="1" applyAlignment="1">
      <alignment horizontal="center" vertical="center"/>
    </xf>
    <xf numFmtId="166" fontId="7" fillId="4" borderId="3" xfId="3" applyNumberFormat="1" applyFont="1" applyFill="1" applyBorder="1" applyAlignment="1">
      <alignment horizontal="center" vertical="center"/>
    </xf>
    <xf numFmtId="166" fontId="10" fillId="2" borderId="3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 wrapText="1"/>
    </xf>
    <xf numFmtId="0" fontId="21" fillId="4" borderId="3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 wrapText="1" indent="1"/>
    </xf>
    <xf numFmtId="0" fontId="22" fillId="0" borderId="3" xfId="0" applyFont="1" applyFill="1" applyBorder="1" applyAlignment="1">
      <alignment horizontal="left" vertical="center" indent="1"/>
    </xf>
    <xf numFmtId="2" fontId="4" fillId="0" borderId="3" xfId="0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5" fillId="0" borderId="0" xfId="0" applyFont="1"/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</cellXfs>
  <cellStyles count="4">
    <cellStyle name="Comma" xfId="3" builtinId="3"/>
    <cellStyle name="Hyperlink" xfId="1" builtinId="8" customBuiltin="1"/>
    <cellStyle name="Normal" xfId="0" builtinId="0"/>
    <cellStyle name="Percent" xfId="2" builtinId="5"/>
  </cellStyles>
  <dxfs count="24">
    <dxf>
      <fill>
        <patternFill>
          <bgColor rgb="FF3969AD"/>
        </patternFill>
      </fill>
    </dxf>
    <dxf>
      <fill>
        <patternFill patternType="darkUp">
          <fgColor theme="1" tint="0.499984740745262"/>
        </patternFill>
      </fill>
    </dxf>
    <dxf>
      <border>
        <right style="thin">
          <color theme="0" tint="-0.14996795556505021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3969AD"/>
        </patternFill>
      </fill>
    </dxf>
    <dxf>
      <fill>
        <patternFill patternType="darkUp">
          <fgColor theme="1" tint="0.499984740745262"/>
        </patternFill>
      </fill>
    </dxf>
    <dxf>
      <border>
        <right style="thin">
          <color theme="0" tint="-0.14996795556505021"/>
        </right>
        <vertical/>
        <horizontal/>
      </border>
    </dxf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ToDoList" pivot="0" count="9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969696"/>
      <color rgb="FFC0C0C0"/>
      <color rgb="FF427FC2"/>
      <color rgb="FF44678E"/>
      <color rgb="FF42648A"/>
      <color rgb="FF215881"/>
      <color rgb="FF4A6F9C"/>
      <color rgb="FF3969A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I$6" horiz="1" max="100" min="1" page="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555171</xdr:colOff>
          <xdr:row>3</xdr:row>
          <xdr:rowOff>174171</xdr:rowOff>
        </xdr:from>
        <xdr:to>
          <xdr:col>31</xdr:col>
          <xdr:colOff>119743</xdr:colOff>
          <xdr:row>4</xdr:row>
          <xdr:rowOff>97972</xdr:rowOff>
        </xdr:to>
        <xdr:sp macro="" textlink="">
          <xdr:nvSpPr>
            <xdr:cNvPr id="6145" name="Scroll Bar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 editAs="oneCell">
    <xdr:from>
      <xdr:col>0</xdr:col>
      <xdr:colOff>146958</xdr:colOff>
      <xdr:row>0</xdr:row>
      <xdr:rowOff>43543</xdr:rowOff>
    </xdr:from>
    <xdr:to>
      <xdr:col>1</xdr:col>
      <xdr:colOff>1003177</xdr:colOff>
      <xdr:row>0</xdr:row>
      <xdr:rowOff>440026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63E2E91-E1EE-4E87-B384-C3121780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58" y="43543"/>
          <a:ext cx="1269876" cy="39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ertex42 - Blue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77"/>
  <sheetViews>
    <sheetView showGridLines="0" tabSelected="1" showRuler="0" view="pageBreakPreview" zoomScaleNormal="100" zoomScaleSheetLayoutView="100" zoomScalePageLayoutView="70" workbookViewId="0">
      <selection activeCell="D1" sqref="D1"/>
    </sheetView>
  </sheetViews>
  <sheetFormatPr defaultRowHeight="30.65" customHeight="1" x14ac:dyDescent="0.35"/>
  <cols>
    <col min="1" max="1" width="5.42578125" customWidth="1"/>
    <col min="2" max="2" width="35.42578125" style="48" customWidth="1"/>
    <col min="3" max="3" width="35.78515625" customWidth="1"/>
    <col min="4" max="4" width="8.5703125" customWidth="1"/>
    <col min="5" max="6" width="9" customWidth="1"/>
    <col min="7" max="7" width="8.0703125" customWidth="1"/>
    <col min="8" max="8" width="10.5703125" customWidth="1"/>
    <col min="9" max="9" width="11.5" style="5" customWidth="1"/>
    <col min="10" max="10" width="9.5" customWidth="1"/>
    <col min="11" max="11" width="7.42578125" customWidth="1"/>
    <col min="12" max="12" width="9.5" style="5" customWidth="1"/>
    <col min="13" max="13" width="9.5" customWidth="1"/>
    <col min="14" max="14" width="10.0703125" customWidth="1"/>
    <col min="15" max="68" width="3.0703125" customWidth="1"/>
    <col min="69" max="69" width="3.7109375" customWidth="1"/>
  </cols>
  <sheetData>
    <row r="1" spans="1:69" ht="39.9" customHeight="1" x14ac:dyDescent="0.35">
      <c r="D1" t="s">
        <v>117</v>
      </c>
    </row>
    <row r="2" spans="1:69" ht="30.65" customHeight="1" x14ac:dyDescent="0.6">
      <c r="A2" s="35" t="s">
        <v>3</v>
      </c>
      <c r="B2" s="46"/>
      <c r="C2" s="1"/>
      <c r="D2" s="1"/>
      <c r="E2" s="1"/>
      <c r="F2" s="1"/>
      <c r="G2" s="1"/>
      <c r="H2" s="2"/>
      <c r="I2" s="41"/>
      <c r="J2" s="2"/>
      <c r="K2" s="2"/>
      <c r="L2" s="4"/>
      <c r="M2" s="2"/>
      <c r="N2" s="2"/>
      <c r="O2" s="42" t="s">
        <v>110</v>
      </c>
      <c r="BK2" s="6" t="s">
        <v>0</v>
      </c>
    </row>
    <row r="3" spans="1:69" ht="25.85" customHeight="1" x14ac:dyDescent="0.45">
      <c r="A3" s="7" t="s">
        <v>4</v>
      </c>
      <c r="B3" s="47"/>
      <c r="C3" s="7"/>
      <c r="D3" s="7"/>
      <c r="E3" s="7"/>
      <c r="F3" s="7"/>
      <c r="G3" s="7"/>
      <c r="I3" s="66" t="s">
        <v>111</v>
      </c>
      <c r="O3" s="42" t="s">
        <v>112</v>
      </c>
    </row>
    <row r="4" spans="1:69" ht="25.85" customHeight="1" x14ac:dyDescent="0.45">
      <c r="A4" s="7" t="s">
        <v>5</v>
      </c>
      <c r="H4" s="12" t="s">
        <v>6</v>
      </c>
      <c r="I4" s="73">
        <v>43358</v>
      </c>
      <c r="J4" s="74"/>
    </row>
    <row r="5" spans="1:69" ht="30.65" customHeight="1" x14ac:dyDescent="0.35">
      <c r="A5" s="12"/>
      <c r="H5" s="12" t="s">
        <v>7</v>
      </c>
      <c r="I5" s="36" t="s">
        <v>2</v>
      </c>
    </row>
    <row r="6" spans="1:69" ht="30.65" hidden="1" customHeight="1" x14ac:dyDescent="0.35">
      <c r="A6" s="12"/>
      <c r="H6" s="12" t="s">
        <v>1</v>
      </c>
      <c r="I6" s="13">
        <v>1</v>
      </c>
      <c r="O6" s="14">
        <f>IF(I5="Weekly",I4+7*(I6-1),IF(I5="Daily",I4+(I6-1),IF(I5="Monthly",EDATE($I$4,($I$6-1)),EDATE($I$4,3*($I$6-1)))))</f>
        <v>43358</v>
      </c>
      <c r="P6" s="14">
        <f t="shared" ref="P6:BQ6" si="0">IF($I$5="Daily",O6+1,IF($I$5="Weekly",O6+7,IF($I$5="Monthly",EDATE($I$4,P8-1),EDATE($I$4,3*(P8-1)))))</f>
        <v>43365</v>
      </c>
      <c r="Q6" s="14">
        <f t="shared" si="0"/>
        <v>43372</v>
      </c>
      <c r="R6" s="14">
        <f t="shared" si="0"/>
        <v>43379</v>
      </c>
      <c r="S6" s="14">
        <f t="shared" si="0"/>
        <v>43386</v>
      </c>
      <c r="T6" s="14">
        <f t="shared" si="0"/>
        <v>43393</v>
      </c>
      <c r="U6" s="14">
        <f t="shared" si="0"/>
        <v>43400</v>
      </c>
      <c r="V6" s="14">
        <f t="shared" si="0"/>
        <v>43407</v>
      </c>
      <c r="W6" s="14">
        <f t="shared" si="0"/>
        <v>43414</v>
      </c>
      <c r="X6" s="14">
        <f t="shared" si="0"/>
        <v>43421</v>
      </c>
      <c r="Y6" s="14">
        <f t="shared" si="0"/>
        <v>43428</v>
      </c>
      <c r="Z6" s="14">
        <f t="shared" si="0"/>
        <v>43435</v>
      </c>
      <c r="AA6" s="14">
        <f t="shared" si="0"/>
        <v>43442</v>
      </c>
      <c r="AB6" s="14">
        <f t="shared" si="0"/>
        <v>43449</v>
      </c>
      <c r="AC6" s="14">
        <f t="shared" si="0"/>
        <v>43456</v>
      </c>
      <c r="AD6" s="14">
        <f t="shared" si="0"/>
        <v>43463</v>
      </c>
      <c r="AE6" s="14">
        <f t="shared" si="0"/>
        <v>43470</v>
      </c>
      <c r="AF6" s="14">
        <f t="shared" si="0"/>
        <v>43477</v>
      </c>
      <c r="AG6" s="14">
        <f t="shared" si="0"/>
        <v>43484</v>
      </c>
      <c r="AH6" s="14">
        <f t="shared" si="0"/>
        <v>43491</v>
      </c>
      <c r="AI6" s="14">
        <f t="shared" si="0"/>
        <v>43498</v>
      </c>
      <c r="AJ6" s="14">
        <f t="shared" si="0"/>
        <v>43505</v>
      </c>
      <c r="AK6" s="14">
        <f t="shared" si="0"/>
        <v>43512</v>
      </c>
      <c r="AL6" s="14">
        <f t="shared" si="0"/>
        <v>43519</v>
      </c>
      <c r="AM6" s="14">
        <f t="shared" si="0"/>
        <v>43526</v>
      </c>
      <c r="AN6" s="14">
        <f t="shared" si="0"/>
        <v>43533</v>
      </c>
      <c r="AO6" s="14">
        <f t="shared" si="0"/>
        <v>43540</v>
      </c>
      <c r="AP6" s="14">
        <f t="shared" si="0"/>
        <v>43547</v>
      </c>
      <c r="AQ6" s="14">
        <f t="shared" si="0"/>
        <v>43554</v>
      </c>
      <c r="AR6" s="14">
        <f t="shared" si="0"/>
        <v>43561</v>
      </c>
      <c r="AS6" s="14">
        <f t="shared" si="0"/>
        <v>43568</v>
      </c>
      <c r="AT6" s="14">
        <f t="shared" si="0"/>
        <v>43575</v>
      </c>
      <c r="AU6" s="14">
        <f t="shared" si="0"/>
        <v>43582</v>
      </c>
      <c r="AV6" s="14">
        <f t="shared" si="0"/>
        <v>43589</v>
      </c>
      <c r="AW6" s="14">
        <f t="shared" si="0"/>
        <v>43596</v>
      </c>
      <c r="AX6" s="14">
        <f t="shared" si="0"/>
        <v>43603</v>
      </c>
      <c r="AY6" s="14">
        <f t="shared" si="0"/>
        <v>43610</v>
      </c>
      <c r="AZ6" s="14">
        <f t="shared" si="0"/>
        <v>43617</v>
      </c>
      <c r="BA6" s="14">
        <f t="shared" si="0"/>
        <v>43624</v>
      </c>
      <c r="BB6" s="14">
        <f t="shared" si="0"/>
        <v>43631</v>
      </c>
      <c r="BC6" s="14">
        <f t="shared" si="0"/>
        <v>43638</v>
      </c>
      <c r="BD6" s="14">
        <f t="shared" si="0"/>
        <v>43645</v>
      </c>
      <c r="BE6" s="14">
        <f t="shared" si="0"/>
        <v>43652</v>
      </c>
      <c r="BF6" s="14">
        <f t="shared" si="0"/>
        <v>43659</v>
      </c>
      <c r="BG6" s="14">
        <f t="shared" si="0"/>
        <v>43666</v>
      </c>
      <c r="BH6" s="14">
        <f t="shared" si="0"/>
        <v>43673</v>
      </c>
      <c r="BI6" s="14">
        <f t="shared" si="0"/>
        <v>43680</v>
      </c>
      <c r="BJ6" s="14">
        <f t="shared" si="0"/>
        <v>43687</v>
      </c>
      <c r="BK6" s="14">
        <f t="shared" si="0"/>
        <v>43694</v>
      </c>
      <c r="BL6" s="14">
        <f t="shared" si="0"/>
        <v>43701</v>
      </c>
      <c r="BM6" s="14">
        <f t="shared" si="0"/>
        <v>43708</v>
      </c>
      <c r="BN6" s="14">
        <f t="shared" si="0"/>
        <v>43715</v>
      </c>
      <c r="BO6" s="14">
        <f t="shared" si="0"/>
        <v>43722</v>
      </c>
      <c r="BP6" s="14">
        <f t="shared" si="0"/>
        <v>43729</v>
      </c>
      <c r="BQ6" s="14">
        <f t="shared" si="0"/>
        <v>43736</v>
      </c>
    </row>
    <row r="7" spans="1:69" ht="30.65" customHeight="1" x14ac:dyDescent="0.35">
      <c r="O7" s="15" t="str">
        <f>DAY(O6)&amp;CHAR(10)&amp;LEFT(TEXT(O6,"mmm"),3)&amp;CHAR(10)&amp;"'"&amp;RIGHT(YEAR(O6),2)</f>
        <v>15
Sep
'18</v>
      </c>
      <c r="P7" s="15" t="str">
        <f t="shared" ref="P7:BQ7" si="1">DAY(P6)&amp;CHAR(10)&amp;LEFT(TEXT(P6,"mmm"),3)&amp;CHAR(10)&amp;"'"&amp;RIGHT(YEAR(P6),2)</f>
        <v>22
Sep
'18</v>
      </c>
      <c r="Q7" s="15" t="str">
        <f t="shared" si="1"/>
        <v>29
Sep
'18</v>
      </c>
      <c r="R7" s="15" t="str">
        <f t="shared" si="1"/>
        <v>6
Oct
'18</v>
      </c>
      <c r="S7" s="15" t="str">
        <f t="shared" si="1"/>
        <v>13
Oct
'18</v>
      </c>
      <c r="T7" s="15" t="str">
        <f t="shared" si="1"/>
        <v>20
Oct
'18</v>
      </c>
      <c r="U7" s="15" t="str">
        <f t="shared" si="1"/>
        <v>27
Oct
'18</v>
      </c>
      <c r="V7" s="15" t="str">
        <f t="shared" si="1"/>
        <v>3
Nov
'18</v>
      </c>
      <c r="W7" s="15" t="str">
        <f t="shared" si="1"/>
        <v>10
Nov
'18</v>
      </c>
      <c r="X7" s="15" t="str">
        <f t="shared" si="1"/>
        <v>17
Nov
'18</v>
      </c>
      <c r="Y7" s="15" t="str">
        <f t="shared" si="1"/>
        <v>24
Nov
'18</v>
      </c>
      <c r="Z7" s="15" t="str">
        <f t="shared" si="1"/>
        <v>1
Dec
'18</v>
      </c>
      <c r="AA7" s="15" t="str">
        <f t="shared" si="1"/>
        <v>8
Dec
'18</v>
      </c>
      <c r="AB7" s="15" t="str">
        <f t="shared" si="1"/>
        <v>15
Dec
'18</v>
      </c>
      <c r="AC7" s="15" t="str">
        <f t="shared" si="1"/>
        <v>22
Dec
'18</v>
      </c>
      <c r="AD7" s="15" t="str">
        <f t="shared" si="1"/>
        <v>29
Dec
'18</v>
      </c>
      <c r="AE7" s="15" t="str">
        <f t="shared" si="1"/>
        <v>5
Jan
'19</v>
      </c>
      <c r="AF7" s="15" t="str">
        <f t="shared" si="1"/>
        <v>12
Jan
'19</v>
      </c>
      <c r="AG7" s="15" t="str">
        <f t="shared" si="1"/>
        <v>19
Jan
'19</v>
      </c>
      <c r="AH7" s="15" t="str">
        <f t="shared" si="1"/>
        <v>26
Jan
'19</v>
      </c>
      <c r="AI7" s="15" t="str">
        <f t="shared" si="1"/>
        <v>2
Feb
'19</v>
      </c>
      <c r="AJ7" s="15" t="str">
        <f t="shared" si="1"/>
        <v>9
Feb
'19</v>
      </c>
      <c r="AK7" s="15" t="str">
        <f t="shared" si="1"/>
        <v>16
Feb
'19</v>
      </c>
      <c r="AL7" s="15" t="str">
        <f t="shared" si="1"/>
        <v>23
Feb
'19</v>
      </c>
      <c r="AM7" s="15" t="str">
        <f t="shared" si="1"/>
        <v>2
Mar
'19</v>
      </c>
      <c r="AN7" s="15" t="str">
        <f t="shared" si="1"/>
        <v>9
Mar
'19</v>
      </c>
      <c r="AO7" s="15" t="str">
        <f t="shared" si="1"/>
        <v>16
Mar
'19</v>
      </c>
      <c r="AP7" s="15" t="str">
        <f t="shared" si="1"/>
        <v>23
Mar
'19</v>
      </c>
      <c r="AQ7" s="15" t="str">
        <f t="shared" si="1"/>
        <v>30
Mar
'19</v>
      </c>
      <c r="AR7" s="15" t="str">
        <f t="shared" si="1"/>
        <v>6
Apr
'19</v>
      </c>
      <c r="AS7" s="15" t="str">
        <f t="shared" si="1"/>
        <v>13
Apr
'19</v>
      </c>
      <c r="AT7" s="15" t="str">
        <f t="shared" si="1"/>
        <v>20
Apr
'19</v>
      </c>
      <c r="AU7" s="15" t="str">
        <f t="shared" si="1"/>
        <v>27
Apr
'19</v>
      </c>
      <c r="AV7" s="15" t="str">
        <f t="shared" si="1"/>
        <v>4
May
'19</v>
      </c>
      <c r="AW7" s="15" t="str">
        <f t="shared" si="1"/>
        <v>11
May
'19</v>
      </c>
      <c r="AX7" s="15" t="str">
        <f t="shared" si="1"/>
        <v>18
May
'19</v>
      </c>
      <c r="AY7" s="15" t="str">
        <f t="shared" si="1"/>
        <v>25
May
'19</v>
      </c>
      <c r="AZ7" s="15" t="str">
        <f t="shared" si="1"/>
        <v>1
Jun
'19</v>
      </c>
      <c r="BA7" s="15" t="str">
        <f t="shared" si="1"/>
        <v>8
Jun
'19</v>
      </c>
      <c r="BB7" s="15" t="str">
        <f t="shared" si="1"/>
        <v>15
Jun
'19</v>
      </c>
      <c r="BC7" s="15" t="str">
        <f t="shared" si="1"/>
        <v>22
Jun
'19</v>
      </c>
      <c r="BD7" s="15" t="str">
        <f t="shared" si="1"/>
        <v>29
Jun
'19</v>
      </c>
      <c r="BE7" s="15" t="str">
        <f t="shared" si="1"/>
        <v>6
Jul
'19</v>
      </c>
      <c r="BF7" s="15" t="str">
        <f t="shared" si="1"/>
        <v>13
Jul
'19</v>
      </c>
      <c r="BG7" s="15" t="str">
        <f t="shared" si="1"/>
        <v>20
Jul
'19</v>
      </c>
      <c r="BH7" s="15" t="str">
        <f t="shared" si="1"/>
        <v>27
Jul
'19</v>
      </c>
      <c r="BI7" s="15" t="str">
        <f t="shared" si="1"/>
        <v>3
Aug
'19</v>
      </c>
      <c r="BJ7" s="15" t="str">
        <f t="shared" si="1"/>
        <v>10
Aug
'19</v>
      </c>
      <c r="BK7" s="15" t="str">
        <f t="shared" si="1"/>
        <v>17
Aug
'19</v>
      </c>
      <c r="BL7" s="15" t="str">
        <f t="shared" si="1"/>
        <v>24
Aug
'19</v>
      </c>
      <c r="BM7" s="15" t="str">
        <f t="shared" si="1"/>
        <v>31
Aug
'19</v>
      </c>
      <c r="BN7" s="15" t="str">
        <f t="shared" si="1"/>
        <v>7
Sep
'19</v>
      </c>
      <c r="BO7" s="15" t="str">
        <f t="shared" si="1"/>
        <v>14
Sep
'19</v>
      </c>
      <c r="BP7" s="15" t="str">
        <f t="shared" si="1"/>
        <v>21
Sep
'19</v>
      </c>
      <c r="BQ7" s="15" t="str">
        <f t="shared" si="1"/>
        <v>28
Sep
'19</v>
      </c>
    </row>
    <row r="8" spans="1:69" s="57" customFormat="1" ht="48" customHeight="1" thickBot="1" x14ac:dyDescent="0.35">
      <c r="A8" s="52" t="s">
        <v>8</v>
      </c>
      <c r="B8" s="53" t="s">
        <v>9</v>
      </c>
      <c r="C8" s="54" t="s">
        <v>14</v>
      </c>
      <c r="D8" s="55" t="s">
        <v>114</v>
      </c>
      <c r="E8" s="55" t="s">
        <v>10</v>
      </c>
      <c r="F8" s="55" t="s">
        <v>115</v>
      </c>
      <c r="G8" s="55" t="s">
        <v>11</v>
      </c>
      <c r="H8" s="55" t="s">
        <v>12</v>
      </c>
      <c r="I8" s="56" t="s">
        <v>13</v>
      </c>
      <c r="J8" s="56" t="s">
        <v>73</v>
      </c>
      <c r="K8" s="56" t="s">
        <v>74</v>
      </c>
      <c r="L8" s="55" t="s">
        <v>75</v>
      </c>
      <c r="M8" s="55" t="s">
        <v>76</v>
      </c>
      <c r="N8" s="55" t="s">
        <v>77</v>
      </c>
      <c r="O8" s="16">
        <f>I6</f>
        <v>1</v>
      </c>
      <c r="P8" s="16">
        <f>O8+1</f>
        <v>2</v>
      </c>
      <c r="Q8" s="16">
        <f t="shared" ref="Q8:BP8" si="2">P8+1</f>
        <v>3</v>
      </c>
      <c r="R8" s="16">
        <f t="shared" si="2"/>
        <v>4</v>
      </c>
      <c r="S8" s="16">
        <f t="shared" si="2"/>
        <v>5</v>
      </c>
      <c r="T8" s="16">
        <f t="shared" si="2"/>
        <v>6</v>
      </c>
      <c r="U8" s="16">
        <f t="shared" si="2"/>
        <v>7</v>
      </c>
      <c r="V8" s="16">
        <f t="shared" si="2"/>
        <v>8</v>
      </c>
      <c r="W8" s="16">
        <f t="shared" si="2"/>
        <v>9</v>
      </c>
      <c r="X8" s="16">
        <f t="shared" si="2"/>
        <v>10</v>
      </c>
      <c r="Y8" s="16">
        <f t="shared" si="2"/>
        <v>11</v>
      </c>
      <c r="Z8" s="16">
        <f t="shared" si="2"/>
        <v>12</v>
      </c>
      <c r="AA8" s="16">
        <f t="shared" si="2"/>
        <v>13</v>
      </c>
      <c r="AB8" s="16">
        <f t="shared" si="2"/>
        <v>14</v>
      </c>
      <c r="AC8" s="16">
        <f t="shared" si="2"/>
        <v>15</v>
      </c>
      <c r="AD8" s="16">
        <f t="shared" si="2"/>
        <v>16</v>
      </c>
      <c r="AE8" s="16">
        <f t="shared" si="2"/>
        <v>17</v>
      </c>
      <c r="AF8" s="16">
        <f t="shared" si="2"/>
        <v>18</v>
      </c>
      <c r="AG8" s="16">
        <f t="shared" si="2"/>
        <v>19</v>
      </c>
      <c r="AH8" s="16">
        <f t="shared" si="2"/>
        <v>20</v>
      </c>
      <c r="AI8" s="16">
        <f t="shared" si="2"/>
        <v>21</v>
      </c>
      <c r="AJ8" s="16">
        <f t="shared" si="2"/>
        <v>22</v>
      </c>
      <c r="AK8" s="16">
        <f t="shared" si="2"/>
        <v>23</v>
      </c>
      <c r="AL8" s="16">
        <f t="shared" si="2"/>
        <v>24</v>
      </c>
      <c r="AM8" s="16">
        <f t="shared" si="2"/>
        <v>25</v>
      </c>
      <c r="AN8" s="16">
        <f t="shared" si="2"/>
        <v>26</v>
      </c>
      <c r="AO8" s="16">
        <f t="shared" si="2"/>
        <v>27</v>
      </c>
      <c r="AP8" s="16">
        <f t="shared" si="2"/>
        <v>28</v>
      </c>
      <c r="AQ8" s="16">
        <f t="shared" si="2"/>
        <v>29</v>
      </c>
      <c r="AR8" s="16">
        <f t="shared" si="2"/>
        <v>30</v>
      </c>
      <c r="AS8" s="16">
        <f t="shared" si="2"/>
        <v>31</v>
      </c>
      <c r="AT8" s="16">
        <f t="shared" si="2"/>
        <v>32</v>
      </c>
      <c r="AU8" s="16">
        <f t="shared" si="2"/>
        <v>33</v>
      </c>
      <c r="AV8" s="16">
        <f t="shared" si="2"/>
        <v>34</v>
      </c>
      <c r="AW8" s="16">
        <f t="shared" si="2"/>
        <v>35</v>
      </c>
      <c r="AX8" s="16">
        <f t="shared" si="2"/>
        <v>36</v>
      </c>
      <c r="AY8" s="16">
        <f t="shared" si="2"/>
        <v>37</v>
      </c>
      <c r="AZ8" s="16">
        <f t="shared" si="2"/>
        <v>38</v>
      </c>
      <c r="BA8" s="16">
        <f t="shared" si="2"/>
        <v>39</v>
      </c>
      <c r="BB8" s="16">
        <f t="shared" si="2"/>
        <v>40</v>
      </c>
      <c r="BC8" s="16">
        <f t="shared" si="2"/>
        <v>41</v>
      </c>
      <c r="BD8" s="16">
        <f t="shared" si="2"/>
        <v>42</v>
      </c>
      <c r="BE8" s="16">
        <f t="shared" si="2"/>
        <v>43</v>
      </c>
      <c r="BF8" s="16">
        <f t="shared" si="2"/>
        <v>44</v>
      </c>
      <c r="BG8" s="16">
        <f t="shared" si="2"/>
        <v>45</v>
      </c>
      <c r="BH8" s="16">
        <f t="shared" si="2"/>
        <v>46</v>
      </c>
      <c r="BI8" s="16">
        <f t="shared" si="2"/>
        <v>47</v>
      </c>
      <c r="BJ8" s="16">
        <f t="shared" si="2"/>
        <v>48</v>
      </c>
      <c r="BK8" s="16">
        <f t="shared" si="2"/>
        <v>49</v>
      </c>
      <c r="BL8" s="16">
        <f t="shared" si="2"/>
        <v>50</v>
      </c>
      <c r="BM8" s="16">
        <f t="shared" si="2"/>
        <v>51</v>
      </c>
      <c r="BN8" s="16">
        <f t="shared" si="2"/>
        <v>52</v>
      </c>
      <c r="BO8" s="16">
        <f t="shared" si="2"/>
        <v>53</v>
      </c>
      <c r="BP8" s="16">
        <f t="shared" si="2"/>
        <v>54</v>
      </c>
    </row>
    <row r="9" spans="1:69" s="3" customFormat="1" ht="30.65" customHeight="1" thickBot="1" x14ac:dyDescent="0.4">
      <c r="A9" s="24">
        <v>1</v>
      </c>
      <c r="B9" s="50" t="s">
        <v>15</v>
      </c>
      <c r="C9" s="59"/>
      <c r="D9" s="59"/>
      <c r="E9" s="18"/>
      <c r="F9" s="18"/>
      <c r="G9" s="44"/>
      <c r="H9" s="27">
        <v>0.25</v>
      </c>
      <c r="I9" s="31">
        <f>MIN(I10:I17)</f>
        <v>43358</v>
      </c>
      <c r="J9" s="32">
        <f>MAX(J10:J17)</f>
        <v>43375</v>
      </c>
      <c r="K9" s="38">
        <f>IF(OR(ISBLANK(I9),ISBLANK(J9)),"",J9-I9+1)</f>
        <v>18</v>
      </c>
      <c r="L9" s="31">
        <f>MIN(L10:L17)</f>
        <v>43359</v>
      </c>
      <c r="M9" s="32">
        <f>MAX(M10:M17)</f>
        <v>43374</v>
      </c>
      <c r="N9" s="38">
        <f>IF(OR(ISBLANK(L9),ISBLANK(M9)),"",M9-L9+1)</f>
        <v>16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</row>
    <row r="10" spans="1:69" s="3" customFormat="1" ht="66.650000000000006" customHeight="1" thickBot="1" x14ac:dyDescent="0.4">
      <c r="A10" s="23">
        <v>1.1000000000000001</v>
      </c>
      <c r="B10" s="49" t="s">
        <v>62</v>
      </c>
      <c r="C10" s="60" t="s">
        <v>61</v>
      </c>
      <c r="D10" s="60"/>
      <c r="E10" s="17"/>
      <c r="F10" s="17"/>
      <c r="G10" s="43"/>
      <c r="H10" s="26">
        <v>0.25</v>
      </c>
      <c r="I10" s="29">
        <v>43358</v>
      </c>
      <c r="J10" s="30">
        <v>43370</v>
      </c>
      <c r="K10" s="37">
        <f t="shared" ref="K10:K72" si="3">IF(OR(ISBLANK(I10),ISBLANK(J10)),"",J10-I10+1)</f>
        <v>13</v>
      </c>
      <c r="L10" s="29">
        <v>43359</v>
      </c>
      <c r="M10" s="30">
        <v>43374</v>
      </c>
      <c r="N10" s="37">
        <f t="shared" ref="N10:N73" si="4">IF(OR(ISBLANK(L10),ISBLANK(M10)),"",M10-L10+1)</f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</row>
    <row r="11" spans="1:69" s="3" customFormat="1" ht="70.849999999999994" customHeight="1" thickBot="1" x14ac:dyDescent="0.4">
      <c r="A11" s="23">
        <v>1.2</v>
      </c>
      <c r="B11" s="49" t="s">
        <v>63</v>
      </c>
      <c r="C11" s="60" t="s">
        <v>88</v>
      </c>
      <c r="D11" s="60"/>
      <c r="E11" s="17"/>
      <c r="F11" s="17"/>
      <c r="G11" s="43"/>
      <c r="H11" s="26">
        <v>0.25</v>
      </c>
      <c r="I11" s="29">
        <v>43358</v>
      </c>
      <c r="J11" s="30">
        <v>43370</v>
      </c>
      <c r="K11" s="37">
        <f t="shared" si="3"/>
        <v>13</v>
      </c>
      <c r="L11" s="29"/>
      <c r="M11" s="30"/>
      <c r="N11" s="37" t="str">
        <f t="shared" si="4"/>
        <v/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</row>
    <row r="12" spans="1:69" s="3" customFormat="1" ht="69" customHeight="1" thickBot="1" x14ac:dyDescent="0.4">
      <c r="A12" s="23">
        <v>1.3</v>
      </c>
      <c r="B12" s="49" t="s">
        <v>64</v>
      </c>
      <c r="C12" s="60" t="s">
        <v>116</v>
      </c>
      <c r="D12" s="60"/>
      <c r="E12" s="17"/>
      <c r="F12" s="17"/>
      <c r="G12" s="43"/>
      <c r="H12" s="26">
        <v>0.6</v>
      </c>
      <c r="I12" s="29">
        <v>43358</v>
      </c>
      <c r="J12" s="30">
        <v>43370</v>
      </c>
      <c r="K12" s="37">
        <f t="shared" si="3"/>
        <v>13</v>
      </c>
      <c r="L12" s="29"/>
      <c r="M12" s="30"/>
      <c r="N12" s="37" t="str">
        <f t="shared" si="4"/>
        <v/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9"/>
      <c r="AB12" s="9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</row>
    <row r="13" spans="1:69" s="3" customFormat="1" ht="66.650000000000006" customHeight="1" thickBot="1" x14ac:dyDescent="0.4">
      <c r="A13" s="23">
        <v>1.4</v>
      </c>
      <c r="B13" s="49" t="s">
        <v>65</v>
      </c>
      <c r="C13" s="60" t="s">
        <v>66</v>
      </c>
      <c r="D13" s="60"/>
      <c r="E13" s="17"/>
      <c r="F13" s="17"/>
      <c r="G13" s="43"/>
      <c r="H13" s="26">
        <v>0.5</v>
      </c>
      <c r="I13" s="29">
        <v>43358</v>
      </c>
      <c r="J13" s="30">
        <v>43370</v>
      </c>
      <c r="K13" s="37">
        <f t="shared" ref="K13:K15" si="5">IF(OR(ISBLANK(I13),ISBLANK(J13)),"",J13-I13+1)</f>
        <v>13</v>
      </c>
      <c r="L13" s="29"/>
      <c r="M13" s="30"/>
      <c r="N13" s="37" t="str">
        <f t="shared" si="4"/>
        <v/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</row>
    <row r="14" spans="1:69" s="3" customFormat="1" ht="55.85" customHeight="1" thickBot="1" x14ac:dyDescent="0.4">
      <c r="A14" s="23">
        <v>1.5</v>
      </c>
      <c r="B14" s="49" t="s">
        <v>67</v>
      </c>
      <c r="C14" s="60" t="s">
        <v>68</v>
      </c>
      <c r="D14" s="60"/>
      <c r="E14" s="17"/>
      <c r="F14" s="17"/>
      <c r="G14" s="43"/>
      <c r="H14" s="26"/>
      <c r="I14" s="29">
        <v>43358</v>
      </c>
      <c r="J14" s="30">
        <v>43370</v>
      </c>
      <c r="K14" s="37">
        <f t="shared" si="5"/>
        <v>13</v>
      </c>
      <c r="L14" s="29"/>
      <c r="M14" s="30"/>
      <c r="N14" s="37" t="str">
        <f t="shared" si="4"/>
        <v/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9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</row>
    <row r="15" spans="1:69" s="3" customFormat="1" ht="55.85" customHeight="1" thickBot="1" x14ac:dyDescent="0.4">
      <c r="A15" s="23">
        <v>1.6</v>
      </c>
      <c r="B15" s="49" t="s">
        <v>78</v>
      </c>
      <c r="C15" s="60" t="s">
        <v>69</v>
      </c>
      <c r="D15" s="60"/>
      <c r="E15" s="17"/>
      <c r="F15" s="17"/>
      <c r="G15" s="43"/>
      <c r="H15" s="26"/>
      <c r="I15" s="30">
        <v>43370</v>
      </c>
      <c r="J15" s="30">
        <v>43371</v>
      </c>
      <c r="K15" s="37">
        <f t="shared" si="5"/>
        <v>2</v>
      </c>
      <c r="L15" s="29"/>
      <c r="M15" s="30"/>
      <c r="N15" s="37" t="str">
        <f t="shared" si="4"/>
        <v/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</row>
    <row r="16" spans="1:69" s="3" customFormat="1" ht="55.85" customHeight="1" thickBot="1" x14ac:dyDescent="0.4">
      <c r="A16" s="23">
        <v>1.7</v>
      </c>
      <c r="B16" s="49" t="s">
        <v>71</v>
      </c>
      <c r="C16" s="60" t="s">
        <v>70</v>
      </c>
      <c r="D16" s="60"/>
      <c r="E16" s="17"/>
      <c r="F16" s="17"/>
      <c r="G16" s="43"/>
      <c r="H16" s="26"/>
      <c r="I16" s="29">
        <v>43371</v>
      </c>
      <c r="J16" s="30">
        <f>I16+3</f>
        <v>43374</v>
      </c>
      <c r="K16" s="37">
        <f t="shared" ref="K16" si="6">IF(OR(ISBLANK(I16),ISBLANK(J16)),"",J16-I16+1)</f>
        <v>4</v>
      </c>
      <c r="L16" s="29"/>
      <c r="M16" s="30"/>
      <c r="N16" s="37" t="str">
        <f t="shared" si="4"/>
        <v/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9"/>
      <c r="AB16" s="8"/>
      <c r="AC16" s="8"/>
      <c r="AD16" s="9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</row>
    <row r="17" spans="1:68" s="3" customFormat="1" ht="30.65" customHeight="1" thickBot="1" x14ac:dyDescent="0.4">
      <c r="A17" s="23">
        <v>1.8</v>
      </c>
      <c r="B17" s="49" t="s">
        <v>72</v>
      </c>
      <c r="C17" s="61"/>
      <c r="D17" s="61"/>
      <c r="E17" s="17"/>
      <c r="F17" s="17"/>
      <c r="G17" s="43"/>
      <c r="H17" s="26"/>
      <c r="I17" s="29">
        <v>43374</v>
      </c>
      <c r="J17" s="30">
        <f>I17+1</f>
        <v>43375</v>
      </c>
      <c r="K17" s="37">
        <f t="shared" si="3"/>
        <v>2</v>
      </c>
      <c r="L17" s="29"/>
      <c r="M17" s="30"/>
      <c r="N17" s="37" t="str">
        <f t="shared" si="4"/>
        <v/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9"/>
      <c r="AB17" s="8"/>
      <c r="AC17" s="8"/>
      <c r="AD17" s="9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</row>
    <row r="18" spans="1:68" s="3" customFormat="1" ht="30.65" customHeight="1" thickBot="1" x14ac:dyDescent="0.4">
      <c r="A18" s="24">
        <v>2</v>
      </c>
      <c r="B18" s="50" t="s">
        <v>16</v>
      </c>
      <c r="C18" s="59"/>
      <c r="D18" s="59"/>
      <c r="E18" s="18"/>
      <c r="F18" s="18"/>
      <c r="G18" s="44"/>
      <c r="H18" s="27"/>
      <c r="I18" s="31">
        <f>MIN(I19:I21)</f>
        <v>43374</v>
      </c>
      <c r="J18" s="32">
        <f>MAX(J19:J21)</f>
        <v>43378</v>
      </c>
      <c r="K18" s="38">
        <f>IF(OR(ISBLANK(I18),ISBLANK(J18)),"",J18-I18+1)</f>
        <v>5</v>
      </c>
      <c r="L18" s="31">
        <f>MIN(L19:L21)</f>
        <v>0</v>
      </c>
      <c r="M18" s="32">
        <f>MAX(M19:M21)</f>
        <v>0</v>
      </c>
      <c r="N18" s="38">
        <f>IF(OR(ISBLANK(L18),ISBLANK(M18)),"",M18-L18+1)</f>
        <v>1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</row>
    <row r="19" spans="1:68" s="3" customFormat="1" ht="30.65" customHeight="1" thickBot="1" x14ac:dyDescent="0.4">
      <c r="A19" s="23">
        <v>2.1</v>
      </c>
      <c r="B19" s="49" t="s">
        <v>17</v>
      </c>
      <c r="C19" s="61"/>
      <c r="D19" s="61"/>
      <c r="E19" s="17"/>
      <c r="F19" s="17"/>
      <c r="G19" s="43"/>
      <c r="H19" s="26"/>
      <c r="I19" s="29">
        <v>43374</v>
      </c>
      <c r="J19" s="30">
        <v>43378</v>
      </c>
      <c r="K19" s="37">
        <f t="shared" si="3"/>
        <v>5</v>
      </c>
      <c r="L19" s="29"/>
      <c r="M19" s="30"/>
      <c r="N19" s="37" t="str">
        <f t="shared" si="4"/>
        <v/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</row>
    <row r="20" spans="1:68" s="3" customFormat="1" ht="30.65" customHeight="1" thickBot="1" x14ac:dyDescent="0.4">
      <c r="A20" s="23">
        <v>2.2000000000000002</v>
      </c>
      <c r="B20" s="49" t="s">
        <v>18</v>
      </c>
      <c r="C20" s="60" t="s">
        <v>79</v>
      </c>
      <c r="D20" s="60"/>
      <c r="E20" s="17"/>
      <c r="F20" s="17"/>
      <c r="G20" s="43"/>
      <c r="H20" s="26"/>
      <c r="I20" s="29">
        <v>43374</v>
      </c>
      <c r="J20" s="30">
        <v>43378</v>
      </c>
      <c r="K20" s="37">
        <f t="shared" si="3"/>
        <v>5</v>
      </c>
      <c r="L20" s="29"/>
      <c r="M20" s="30"/>
      <c r="N20" s="37" t="str">
        <f t="shared" si="4"/>
        <v/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</row>
    <row r="21" spans="1:68" s="3" customFormat="1" ht="30.65" customHeight="1" thickBot="1" x14ac:dyDescent="0.4">
      <c r="A21" s="23">
        <v>2.2999999999999998</v>
      </c>
      <c r="B21" s="49" t="s">
        <v>19</v>
      </c>
      <c r="C21" s="61"/>
      <c r="D21" s="61"/>
      <c r="E21" s="17"/>
      <c r="F21" s="17"/>
      <c r="G21" s="43"/>
      <c r="H21" s="26"/>
      <c r="I21" s="29">
        <v>43374</v>
      </c>
      <c r="J21" s="30">
        <v>43378</v>
      </c>
      <c r="K21" s="37">
        <f t="shared" si="3"/>
        <v>5</v>
      </c>
      <c r="L21" s="29"/>
      <c r="M21" s="30"/>
      <c r="N21" s="37" t="str">
        <f t="shared" si="4"/>
        <v/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</row>
    <row r="22" spans="1:68" s="3" customFormat="1" ht="30.65" customHeight="1" thickBot="1" x14ac:dyDescent="0.4">
      <c r="A22" s="24">
        <v>3</v>
      </c>
      <c r="B22" s="50" t="s">
        <v>80</v>
      </c>
      <c r="C22" s="59"/>
      <c r="D22" s="59"/>
      <c r="E22" s="18"/>
      <c r="F22" s="18"/>
      <c r="G22" s="44"/>
      <c r="H22" s="27"/>
      <c r="I22" s="31">
        <f>MIN(I23:I31)</f>
        <v>43376</v>
      </c>
      <c r="J22" s="32">
        <f>MAX(J23:J31)</f>
        <v>43394</v>
      </c>
      <c r="K22" s="38">
        <f>IF(OR(ISBLANK(I22),ISBLANK(J22)),"",J22-I22+1)</f>
        <v>19</v>
      </c>
      <c r="L22" s="31">
        <f>MIN(L23:L30)</f>
        <v>0</v>
      </c>
      <c r="M22" s="32">
        <f>MAX(M23:M30)</f>
        <v>0</v>
      </c>
      <c r="N22" s="38">
        <f>IF(OR(ISBLANK(L22),ISBLANK(M22)),"",M22-L22+1)</f>
        <v>1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</row>
    <row r="23" spans="1:68" s="3" customFormat="1" ht="43.2" customHeight="1" thickBot="1" x14ac:dyDescent="0.4">
      <c r="A23" s="23">
        <v>3.1</v>
      </c>
      <c r="B23" s="49" t="s">
        <v>81</v>
      </c>
      <c r="C23" s="60" t="s">
        <v>86</v>
      </c>
      <c r="D23" s="60"/>
      <c r="E23" s="17"/>
      <c r="F23" s="17"/>
      <c r="G23" s="43"/>
      <c r="H23" s="26"/>
      <c r="I23" s="30">
        <v>43376</v>
      </c>
      <c r="J23" s="30">
        <v>43393</v>
      </c>
      <c r="K23" s="37">
        <f t="shared" si="3"/>
        <v>18</v>
      </c>
      <c r="L23" s="29"/>
      <c r="M23" s="30"/>
      <c r="N23" s="37" t="str">
        <f t="shared" si="4"/>
        <v/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</row>
    <row r="24" spans="1:68" s="3" customFormat="1" ht="43.2" customHeight="1" thickBot="1" x14ac:dyDescent="0.4">
      <c r="A24" s="23">
        <v>3.2</v>
      </c>
      <c r="B24" s="49" t="s">
        <v>82</v>
      </c>
      <c r="C24" s="60" t="s">
        <v>102</v>
      </c>
      <c r="D24" s="60"/>
      <c r="E24" s="17"/>
      <c r="F24" s="17"/>
      <c r="G24" s="43"/>
      <c r="H24" s="26"/>
      <c r="I24" s="30">
        <v>43376</v>
      </c>
      <c r="J24" s="30">
        <v>43393</v>
      </c>
      <c r="K24" s="37">
        <f t="shared" si="3"/>
        <v>18</v>
      </c>
      <c r="L24" s="29"/>
      <c r="M24" s="30"/>
      <c r="N24" s="37" t="str">
        <f t="shared" si="4"/>
        <v/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</row>
    <row r="25" spans="1:68" s="3" customFormat="1" ht="43.2" customHeight="1" thickBot="1" x14ac:dyDescent="0.4">
      <c r="A25" s="23">
        <v>3.3</v>
      </c>
      <c r="B25" s="49" t="s">
        <v>83</v>
      </c>
      <c r="C25" s="60" t="s">
        <v>86</v>
      </c>
      <c r="D25" s="60"/>
      <c r="E25" s="17"/>
      <c r="F25" s="17"/>
      <c r="G25" s="43"/>
      <c r="H25" s="26"/>
      <c r="I25" s="30">
        <v>43376</v>
      </c>
      <c r="J25" s="30">
        <v>43393</v>
      </c>
      <c r="K25" s="37">
        <f t="shared" si="3"/>
        <v>18</v>
      </c>
      <c r="L25" s="29"/>
      <c r="M25" s="30"/>
      <c r="N25" s="37" t="str">
        <f t="shared" si="4"/>
        <v/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</row>
    <row r="26" spans="1:68" s="3" customFormat="1" ht="66.650000000000006" customHeight="1" thickBot="1" x14ac:dyDescent="0.4">
      <c r="A26" s="23">
        <v>3.4</v>
      </c>
      <c r="B26" s="49" t="s">
        <v>22</v>
      </c>
      <c r="C26" s="60" t="s">
        <v>87</v>
      </c>
      <c r="D26" s="60"/>
      <c r="E26" s="17"/>
      <c r="F26" s="17"/>
      <c r="G26" s="43"/>
      <c r="H26" s="26"/>
      <c r="I26" s="30">
        <v>43376</v>
      </c>
      <c r="J26" s="30">
        <v>43393</v>
      </c>
      <c r="K26" s="37">
        <f t="shared" si="3"/>
        <v>18</v>
      </c>
      <c r="L26" s="29"/>
      <c r="M26" s="30"/>
      <c r="N26" s="37" t="str">
        <f t="shared" si="4"/>
        <v/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</row>
    <row r="27" spans="1:68" s="3" customFormat="1" ht="85.2" customHeight="1" thickBot="1" x14ac:dyDescent="0.4">
      <c r="A27" s="23">
        <v>3.5</v>
      </c>
      <c r="B27" s="49" t="s">
        <v>20</v>
      </c>
      <c r="C27" s="60" t="s">
        <v>89</v>
      </c>
      <c r="D27" s="60"/>
      <c r="E27" s="17"/>
      <c r="F27" s="17"/>
      <c r="G27" s="43"/>
      <c r="H27" s="26"/>
      <c r="I27" s="30">
        <v>43376</v>
      </c>
      <c r="J27" s="30">
        <v>43393</v>
      </c>
      <c r="K27" s="37">
        <f t="shared" si="3"/>
        <v>18</v>
      </c>
      <c r="L27" s="29"/>
      <c r="M27" s="30"/>
      <c r="N27" s="37" t="str">
        <f t="shared" si="4"/>
        <v/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</row>
    <row r="28" spans="1:68" s="3" customFormat="1" ht="72" customHeight="1" thickBot="1" x14ac:dyDescent="0.4">
      <c r="A28" s="23">
        <v>3.6</v>
      </c>
      <c r="B28" s="49" t="s">
        <v>84</v>
      </c>
      <c r="C28" s="60" t="s">
        <v>90</v>
      </c>
      <c r="D28" s="60"/>
      <c r="E28" s="17"/>
      <c r="F28" s="17"/>
      <c r="G28" s="43"/>
      <c r="H28" s="26"/>
      <c r="I28" s="30">
        <v>43376</v>
      </c>
      <c r="J28" s="30">
        <v>43393</v>
      </c>
      <c r="K28" s="37">
        <f t="shared" si="3"/>
        <v>18</v>
      </c>
      <c r="L28" s="29"/>
      <c r="M28" s="30"/>
      <c r="N28" s="37" t="str">
        <f t="shared" si="4"/>
        <v/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</row>
    <row r="29" spans="1:68" s="3" customFormat="1" ht="85.85" customHeight="1" thickBot="1" x14ac:dyDescent="0.4">
      <c r="A29" s="23">
        <v>3.7</v>
      </c>
      <c r="B29" s="49" t="s">
        <v>21</v>
      </c>
      <c r="C29" s="60" t="s">
        <v>91</v>
      </c>
      <c r="D29" s="60"/>
      <c r="E29" s="17"/>
      <c r="F29" s="17"/>
      <c r="G29" s="43"/>
      <c r="H29" s="26"/>
      <c r="I29" s="30">
        <v>43376</v>
      </c>
      <c r="J29" s="30">
        <v>43393</v>
      </c>
      <c r="K29" s="37">
        <f t="shared" si="3"/>
        <v>18</v>
      </c>
      <c r="L29" s="29"/>
      <c r="M29" s="30"/>
      <c r="N29" s="37" t="str">
        <f t="shared" si="4"/>
        <v/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</row>
    <row r="30" spans="1:68" s="3" customFormat="1" ht="102" customHeight="1" thickBot="1" x14ac:dyDescent="0.4">
      <c r="A30" s="23">
        <v>3.8</v>
      </c>
      <c r="B30" s="58" t="s">
        <v>85</v>
      </c>
      <c r="C30" s="60" t="s">
        <v>92</v>
      </c>
      <c r="D30" s="60"/>
      <c r="E30" s="17"/>
      <c r="F30" s="17"/>
      <c r="G30" s="43"/>
      <c r="H30" s="26"/>
      <c r="I30" s="30">
        <v>43376</v>
      </c>
      <c r="J30" s="30">
        <v>43393</v>
      </c>
      <c r="K30" s="37">
        <f t="shared" si="3"/>
        <v>18</v>
      </c>
      <c r="L30" s="29"/>
      <c r="M30" s="30"/>
      <c r="N30" s="37" t="str">
        <f t="shared" si="4"/>
        <v/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</row>
    <row r="31" spans="1:68" s="3" customFormat="1" ht="43.2" customHeight="1" thickBot="1" x14ac:dyDescent="0.4">
      <c r="A31" s="23">
        <v>3.9</v>
      </c>
      <c r="B31" s="49" t="s">
        <v>23</v>
      </c>
      <c r="C31" s="61"/>
      <c r="D31" s="61"/>
      <c r="E31" s="17"/>
      <c r="F31" s="17"/>
      <c r="G31" s="43"/>
      <c r="H31" s="26"/>
      <c r="I31" s="29">
        <v>43393</v>
      </c>
      <c r="J31" s="30">
        <v>43394</v>
      </c>
      <c r="K31" s="37">
        <f t="shared" si="3"/>
        <v>2</v>
      </c>
      <c r="L31" s="29"/>
      <c r="M31" s="30"/>
      <c r="N31" s="37" t="str">
        <f t="shared" si="4"/>
        <v/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</row>
    <row r="32" spans="1:68" s="3" customFormat="1" ht="30.65" customHeight="1" thickBot="1" x14ac:dyDescent="0.4">
      <c r="A32" s="24">
        <v>4</v>
      </c>
      <c r="B32" s="50" t="s">
        <v>26</v>
      </c>
      <c r="C32" s="21"/>
      <c r="D32" s="21"/>
      <c r="E32" s="18"/>
      <c r="F32" s="18"/>
      <c r="G32" s="44"/>
      <c r="H32" s="27"/>
      <c r="I32" s="31">
        <f>MIN(I33:I44)</f>
        <v>43394</v>
      </c>
      <c r="J32" s="31">
        <f>MIN(J33:J44)</f>
        <v>43424</v>
      </c>
      <c r="K32" s="38">
        <f>IF(OR(ISBLANK(I32),ISBLANK(J32)),"",J32-I32+1)</f>
        <v>31</v>
      </c>
      <c r="L32" s="31">
        <f>MIN(L33:L44)</f>
        <v>0</v>
      </c>
      <c r="M32" s="31">
        <f>MIN(M33:M44)</f>
        <v>0</v>
      </c>
      <c r="N32" s="38">
        <f>IF(OR(ISBLANK(L32),ISBLANK(M32)),"",M32-L32+1)</f>
        <v>1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</row>
    <row r="33" spans="1:68" s="3" customFormat="1" ht="45.65" customHeight="1" thickBot="1" x14ac:dyDescent="0.4">
      <c r="A33" s="23">
        <v>4.0999999999999996</v>
      </c>
      <c r="B33" s="49" t="s">
        <v>25</v>
      </c>
      <c r="C33" s="60" t="s">
        <v>93</v>
      </c>
      <c r="D33" s="60"/>
      <c r="E33" s="17"/>
      <c r="F33" s="17"/>
      <c r="G33" s="43"/>
      <c r="H33" s="26"/>
      <c r="I33" s="29">
        <v>43394</v>
      </c>
      <c r="J33" s="30">
        <v>43424</v>
      </c>
      <c r="K33" s="37">
        <f t="shared" si="3"/>
        <v>31</v>
      </c>
      <c r="L33" s="29"/>
      <c r="M33" s="30"/>
      <c r="N33" s="37" t="str">
        <f t="shared" si="4"/>
        <v/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</row>
    <row r="34" spans="1:68" s="3" customFormat="1" ht="48" customHeight="1" thickBot="1" x14ac:dyDescent="0.4">
      <c r="A34" s="23">
        <v>4.2</v>
      </c>
      <c r="B34" s="49" t="s">
        <v>48</v>
      </c>
      <c r="C34" s="60" t="s">
        <v>94</v>
      </c>
      <c r="D34" s="60"/>
      <c r="E34" s="17"/>
      <c r="F34" s="17"/>
      <c r="G34" s="43"/>
      <c r="H34" s="26"/>
      <c r="I34" s="29">
        <v>43394</v>
      </c>
      <c r="J34" s="30">
        <v>43424</v>
      </c>
      <c r="K34" s="37">
        <f t="shared" si="3"/>
        <v>31</v>
      </c>
      <c r="L34" s="29"/>
      <c r="M34" s="30"/>
      <c r="N34" s="37" t="str">
        <f t="shared" si="4"/>
        <v/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</row>
    <row r="35" spans="1:68" s="3" customFormat="1" ht="47.4" customHeight="1" thickBot="1" x14ac:dyDescent="0.4">
      <c r="A35" s="23">
        <v>4.3</v>
      </c>
      <c r="B35" s="49" t="s">
        <v>98</v>
      </c>
      <c r="C35" s="60" t="s">
        <v>95</v>
      </c>
      <c r="D35" s="60"/>
      <c r="E35" s="17"/>
      <c r="F35" s="17"/>
      <c r="G35" s="43"/>
      <c r="H35" s="26"/>
      <c r="I35" s="29">
        <v>43394</v>
      </c>
      <c r="J35" s="30">
        <v>43424</v>
      </c>
      <c r="K35" s="37">
        <f t="shared" si="3"/>
        <v>31</v>
      </c>
      <c r="L35" s="29"/>
      <c r="M35" s="30"/>
      <c r="N35" s="37" t="str">
        <f t="shared" si="4"/>
        <v/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</row>
    <row r="36" spans="1:68" s="3" customFormat="1" ht="54.65" customHeight="1" thickBot="1" x14ac:dyDescent="0.4">
      <c r="A36" s="23">
        <v>4.4000000000000004</v>
      </c>
      <c r="B36" s="49" t="s">
        <v>27</v>
      </c>
      <c r="C36" s="60" t="s">
        <v>87</v>
      </c>
      <c r="D36" s="60"/>
      <c r="E36" s="17"/>
      <c r="F36" s="17"/>
      <c r="G36" s="43"/>
      <c r="H36" s="26"/>
      <c r="I36" s="29">
        <v>43394</v>
      </c>
      <c r="J36" s="30">
        <v>43424</v>
      </c>
      <c r="K36" s="37">
        <f t="shared" si="3"/>
        <v>31</v>
      </c>
      <c r="L36" s="29"/>
      <c r="M36" s="30"/>
      <c r="N36" s="37" t="str">
        <f t="shared" si="4"/>
        <v/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</row>
    <row r="37" spans="1:68" s="3" customFormat="1" ht="54.65" customHeight="1" thickBot="1" x14ac:dyDescent="0.4">
      <c r="A37" s="23">
        <v>4.5</v>
      </c>
      <c r="B37" s="49" t="s">
        <v>24</v>
      </c>
      <c r="C37" s="60" t="s">
        <v>96</v>
      </c>
      <c r="D37" s="60"/>
      <c r="E37" s="17"/>
      <c r="F37" s="17"/>
      <c r="G37" s="43"/>
      <c r="H37" s="26"/>
      <c r="I37" s="29">
        <v>43394</v>
      </c>
      <c r="J37" s="30">
        <v>43424</v>
      </c>
      <c r="K37" s="37">
        <f t="shared" si="3"/>
        <v>31</v>
      </c>
      <c r="L37" s="29"/>
      <c r="M37" s="30"/>
      <c r="N37" s="37" t="str">
        <f t="shared" si="4"/>
        <v/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</row>
    <row r="38" spans="1:68" s="3" customFormat="1" ht="54.65" customHeight="1" thickBot="1" x14ac:dyDescent="0.4">
      <c r="A38" s="23">
        <v>4.5999999999999996</v>
      </c>
      <c r="B38" s="49" t="s">
        <v>34</v>
      </c>
      <c r="C38" s="60" t="s">
        <v>97</v>
      </c>
      <c r="D38" s="60"/>
      <c r="E38" s="17"/>
      <c r="F38" s="17"/>
      <c r="G38" s="43"/>
      <c r="H38" s="26"/>
      <c r="I38" s="29">
        <v>43394</v>
      </c>
      <c r="J38" s="30">
        <v>43424</v>
      </c>
      <c r="K38" s="37">
        <f t="shared" si="3"/>
        <v>31</v>
      </c>
      <c r="L38" s="29"/>
      <c r="M38" s="30"/>
      <c r="N38" s="37" t="str">
        <f t="shared" si="4"/>
        <v/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</row>
    <row r="39" spans="1:68" s="3" customFormat="1" ht="54.65" customHeight="1" thickBot="1" x14ac:dyDescent="0.4">
      <c r="A39" s="23">
        <v>4.7</v>
      </c>
      <c r="B39" s="49" t="s">
        <v>28</v>
      </c>
      <c r="C39" s="60" t="s">
        <v>96</v>
      </c>
      <c r="D39" s="60"/>
      <c r="E39" s="17"/>
      <c r="F39" s="17"/>
      <c r="G39" s="43"/>
      <c r="H39" s="26"/>
      <c r="I39" s="29">
        <v>43394</v>
      </c>
      <c r="J39" s="30">
        <v>43424</v>
      </c>
      <c r="K39" s="37">
        <f t="shared" si="3"/>
        <v>31</v>
      </c>
      <c r="L39" s="29"/>
      <c r="M39" s="30"/>
      <c r="N39" s="37" t="str">
        <f t="shared" si="4"/>
        <v/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</row>
    <row r="40" spans="1:68" s="3" customFormat="1" ht="54.65" customHeight="1" thickBot="1" x14ac:dyDescent="0.4">
      <c r="A40" s="23">
        <v>4.8</v>
      </c>
      <c r="B40" s="49" t="s">
        <v>29</v>
      </c>
      <c r="C40" s="60" t="s">
        <v>99</v>
      </c>
      <c r="D40" s="60"/>
      <c r="E40" s="17"/>
      <c r="F40" s="17"/>
      <c r="G40" s="43"/>
      <c r="H40" s="26"/>
      <c r="I40" s="29">
        <v>43394</v>
      </c>
      <c r="J40" s="30">
        <v>43424</v>
      </c>
      <c r="K40" s="37">
        <f t="shared" si="3"/>
        <v>31</v>
      </c>
      <c r="L40" s="29"/>
      <c r="M40" s="30"/>
      <c r="N40" s="37" t="str">
        <f t="shared" si="4"/>
        <v/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</row>
    <row r="41" spans="1:68" s="3" customFormat="1" ht="54.65" customHeight="1" thickBot="1" x14ac:dyDescent="0.4">
      <c r="A41" s="23">
        <v>4.9000000000000004</v>
      </c>
      <c r="B41" s="49" t="s">
        <v>101</v>
      </c>
      <c r="C41" s="60" t="s">
        <v>102</v>
      </c>
      <c r="D41" s="60"/>
      <c r="E41" s="17"/>
      <c r="F41" s="17"/>
      <c r="G41" s="43"/>
      <c r="H41" s="26"/>
      <c r="I41" s="29">
        <v>43394</v>
      </c>
      <c r="J41" s="30">
        <v>43424</v>
      </c>
      <c r="K41" s="37">
        <f t="shared" si="3"/>
        <v>31</v>
      </c>
      <c r="L41" s="29"/>
      <c r="M41" s="30"/>
      <c r="N41" s="37" t="str">
        <f t="shared" si="4"/>
        <v/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</row>
    <row r="42" spans="1:68" s="3" customFormat="1" ht="54.65" customHeight="1" thickBot="1" x14ac:dyDescent="0.4">
      <c r="A42" s="62">
        <v>4.0999999999999996</v>
      </c>
      <c r="B42" s="49" t="s">
        <v>100</v>
      </c>
      <c r="C42" s="60" t="s">
        <v>102</v>
      </c>
      <c r="D42" s="60"/>
      <c r="E42" s="17"/>
      <c r="F42" s="17"/>
      <c r="G42" s="43"/>
      <c r="H42" s="26"/>
      <c r="I42" s="29">
        <v>43394</v>
      </c>
      <c r="J42" s="30">
        <v>43424</v>
      </c>
      <c r="K42" s="37">
        <f t="shared" si="3"/>
        <v>31</v>
      </c>
      <c r="L42" s="29"/>
      <c r="M42" s="30"/>
      <c r="N42" s="37" t="str">
        <f t="shared" si="4"/>
        <v/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</row>
    <row r="43" spans="1:68" s="3" customFormat="1" ht="54.65" customHeight="1" thickBot="1" x14ac:dyDescent="0.4">
      <c r="A43" s="23">
        <v>4.1100000000000003</v>
      </c>
      <c r="B43" s="49" t="s">
        <v>103</v>
      </c>
      <c r="C43" s="60" t="s">
        <v>91</v>
      </c>
      <c r="D43" s="60"/>
      <c r="E43" s="17"/>
      <c r="F43" s="17"/>
      <c r="G43" s="43"/>
      <c r="H43" s="26"/>
      <c r="I43" s="29">
        <v>43394</v>
      </c>
      <c r="J43" s="30">
        <v>43424</v>
      </c>
      <c r="K43" s="37">
        <f t="shared" si="3"/>
        <v>31</v>
      </c>
      <c r="L43" s="29"/>
      <c r="M43" s="30"/>
      <c r="N43" s="37" t="str">
        <f t="shared" si="4"/>
        <v/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</row>
    <row r="44" spans="1:68" s="3" customFormat="1" ht="74.400000000000006" customHeight="1" thickBot="1" x14ac:dyDescent="0.4">
      <c r="A44" s="23">
        <v>4.12</v>
      </c>
      <c r="B44" s="49" t="s">
        <v>30</v>
      </c>
      <c r="C44" s="60" t="s">
        <v>102</v>
      </c>
      <c r="D44" s="60"/>
      <c r="E44" s="17"/>
      <c r="F44" s="17"/>
      <c r="G44" s="43"/>
      <c r="H44" s="26"/>
      <c r="I44" s="29">
        <v>43394</v>
      </c>
      <c r="J44" s="30">
        <v>43424</v>
      </c>
      <c r="K44" s="37">
        <f t="shared" si="3"/>
        <v>31</v>
      </c>
      <c r="L44" s="29"/>
      <c r="M44" s="30"/>
      <c r="N44" s="37" t="str">
        <f t="shared" si="4"/>
        <v/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</row>
    <row r="45" spans="1:68" s="3" customFormat="1" ht="30.65" customHeight="1" thickBot="1" x14ac:dyDescent="0.4">
      <c r="A45" s="24">
        <v>5</v>
      </c>
      <c r="B45" s="50" t="s">
        <v>31</v>
      </c>
      <c r="C45" s="21"/>
      <c r="D45" s="21"/>
      <c r="E45" s="18"/>
      <c r="F45" s="18"/>
      <c r="G45" s="44"/>
      <c r="H45" s="27"/>
      <c r="I45" s="31">
        <f>MIN(I46:I54)</f>
        <v>43424</v>
      </c>
      <c r="J45" s="32">
        <f>MAX(J46:J54)</f>
        <v>43523</v>
      </c>
      <c r="K45" s="38">
        <f>IF(OR(ISBLANK(I45),ISBLANK(J45)),"",J45-I45+1)</f>
        <v>100</v>
      </c>
      <c r="L45" s="31">
        <f>MIN(L46:L54)</f>
        <v>0</v>
      </c>
      <c r="M45" s="32">
        <f>MAX(M46:M54)</f>
        <v>0</v>
      </c>
      <c r="N45" s="38">
        <f>IF(OR(ISBLANK(L45),ISBLANK(M45)),"",M45-L45+1)</f>
        <v>1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</row>
    <row r="46" spans="1:68" s="3" customFormat="1" ht="45.65" customHeight="1" thickBot="1" x14ac:dyDescent="0.4">
      <c r="A46" s="23">
        <v>5.0999999999999996</v>
      </c>
      <c r="B46" s="49" t="s">
        <v>32</v>
      </c>
      <c r="C46" s="60" t="s">
        <v>104</v>
      </c>
      <c r="D46" s="60"/>
      <c r="E46" s="17"/>
      <c r="F46" s="17"/>
      <c r="G46" s="43"/>
      <c r="H46" s="26"/>
      <c r="I46" s="29">
        <v>43424</v>
      </c>
      <c r="J46" s="30">
        <v>43435</v>
      </c>
      <c r="K46" s="37">
        <f t="shared" si="3"/>
        <v>12</v>
      </c>
      <c r="L46" s="29"/>
      <c r="M46" s="30"/>
      <c r="N46" s="37" t="str">
        <f t="shared" si="4"/>
        <v/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</row>
    <row r="47" spans="1:68" s="3" customFormat="1" ht="61.2" customHeight="1" thickBot="1" x14ac:dyDescent="0.4">
      <c r="A47" s="23">
        <v>5.2</v>
      </c>
      <c r="B47" s="49" t="s">
        <v>33</v>
      </c>
      <c r="C47" s="60" t="s">
        <v>105</v>
      </c>
      <c r="D47" s="60"/>
      <c r="E47" s="17"/>
      <c r="F47" s="17"/>
      <c r="G47" s="43"/>
      <c r="H47" s="26"/>
      <c r="I47" s="29">
        <v>43424</v>
      </c>
      <c r="J47" s="30">
        <v>43435</v>
      </c>
      <c r="K47" s="37">
        <f t="shared" si="3"/>
        <v>12</v>
      </c>
      <c r="L47" s="29"/>
      <c r="M47" s="30"/>
      <c r="N47" s="37" t="str">
        <f t="shared" si="4"/>
        <v/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</row>
    <row r="48" spans="1:68" s="3" customFormat="1" ht="39.65" customHeight="1" thickBot="1" x14ac:dyDescent="0.4">
      <c r="A48" s="23">
        <v>5.3</v>
      </c>
      <c r="B48" s="49" t="s">
        <v>35</v>
      </c>
      <c r="C48" s="70" t="s">
        <v>106</v>
      </c>
      <c r="D48" s="63"/>
      <c r="E48" s="17"/>
      <c r="F48" s="17"/>
      <c r="G48" s="43"/>
      <c r="H48" s="26"/>
      <c r="I48" s="29">
        <v>43424</v>
      </c>
      <c r="J48" s="30">
        <v>43435</v>
      </c>
      <c r="K48" s="37">
        <f t="shared" si="3"/>
        <v>12</v>
      </c>
      <c r="L48" s="29"/>
      <c r="M48" s="30"/>
      <c r="N48" s="37" t="str">
        <f t="shared" si="4"/>
        <v/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</row>
    <row r="49" spans="1:68" s="3" customFormat="1" ht="39.65" customHeight="1" thickBot="1" x14ac:dyDescent="0.4">
      <c r="A49" s="23">
        <v>5.4</v>
      </c>
      <c r="B49" s="49" t="s">
        <v>36</v>
      </c>
      <c r="C49" s="71"/>
      <c r="D49" s="64"/>
      <c r="E49" s="17"/>
      <c r="F49" s="17"/>
      <c r="G49" s="43"/>
      <c r="H49" s="26"/>
      <c r="I49" s="29">
        <v>43424</v>
      </c>
      <c r="J49" s="30">
        <v>43435</v>
      </c>
      <c r="K49" s="37">
        <f t="shared" si="3"/>
        <v>12</v>
      </c>
      <c r="L49" s="29"/>
      <c r="M49" s="30"/>
      <c r="N49" s="37" t="str">
        <f t="shared" si="4"/>
        <v/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</row>
    <row r="50" spans="1:68" s="3" customFormat="1" ht="39.65" customHeight="1" thickBot="1" x14ac:dyDescent="0.4">
      <c r="A50" s="23">
        <v>5.5</v>
      </c>
      <c r="B50" s="49" t="s">
        <v>37</v>
      </c>
      <c r="C50" s="71"/>
      <c r="D50" s="64"/>
      <c r="E50" s="17"/>
      <c r="F50" s="17"/>
      <c r="G50" s="43"/>
      <c r="H50" s="26"/>
      <c r="I50" s="29">
        <v>43424</v>
      </c>
      <c r="J50" s="30">
        <v>43435</v>
      </c>
      <c r="K50" s="37">
        <f t="shared" si="3"/>
        <v>12</v>
      </c>
      <c r="L50" s="29"/>
      <c r="M50" s="30"/>
      <c r="N50" s="37" t="str">
        <f t="shared" si="4"/>
        <v/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</row>
    <row r="51" spans="1:68" s="3" customFormat="1" ht="39.65" customHeight="1" thickBot="1" x14ac:dyDescent="0.4">
      <c r="A51" s="23">
        <v>5.6</v>
      </c>
      <c r="B51" s="49" t="s">
        <v>41</v>
      </c>
      <c r="C51" s="71"/>
      <c r="D51" s="64"/>
      <c r="E51" s="17"/>
      <c r="F51" s="17"/>
      <c r="G51" s="43"/>
      <c r="H51" s="26"/>
      <c r="I51" s="29">
        <v>43424</v>
      </c>
      <c r="J51" s="30">
        <v>43435</v>
      </c>
      <c r="K51" s="37">
        <f t="shared" si="3"/>
        <v>12</v>
      </c>
      <c r="L51" s="29"/>
      <c r="M51" s="30"/>
      <c r="N51" s="37" t="str">
        <f t="shared" si="4"/>
        <v/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</row>
    <row r="52" spans="1:68" s="3" customFormat="1" ht="39.65" customHeight="1" thickBot="1" x14ac:dyDescent="0.4">
      <c r="A52" s="23">
        <v>5.7</v>
      </c>
      <c r="B52" s="49" t="s">
        <v>38</v>
      </c>
      <c r="C52" s="71" t="s">
        <v>107</v>
      </c>
      <c r="D52" s="64"/>
      <c r="E52" s="17"/>
      <c r="F52" s="17"/>
      <c r="G52" s="43"/>
      <c r="H52" s="26"/>
      <c r="I52" s="29">
        <v>43435</v>
      </c>
      <c r="J52" s="30">
        <v>43495</v>
      </c>
      <c r="K52" s="37">
        <f t="shared" si="3"/>
        <v>61</v>
      </c>
      <c r="L52" s="29"/>
      <c r="M52" s="30"/>
      <c r="N52" s="37" t="str">
        <f t="shared" si="4"/>
        <v/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</row>
    <row r="53" spans="1:68" s="3" customFormat="1" ht="39.65" customHeight="1" thickBot="1" x14ac:dyDescent="0.4">
      <c r="A53" s="23">
        <v>5.8</v>
      </c>
      <c r="B53" s="49" t="s">
        <v>39</v>
      </c>
      <c r="C53" s="71"/>
      <c r="D53" s="64"/>
      <c r="E53" s="17"/>
      <c r="F53" s="17"/>
      <c r="G53" s="43"/>
      <c r="H53" s="26"/>
      <c r="I53" s="29">
        <v>43497</v>
      </c>
      <c r="J53" s="30">
        <v>43523</v>
      </c>
      <c r="K53" s="37">
        <f t="shared" si="3"/>
        <v>27</v>
      </c>
      <c r="L53" s="29"/>
      <c r="M53" s="30"/>
      <c r="N53" s="37" t="str">
        <f t="shared" si="4"/>
        <v/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</row>
    <row r="54" spans="1:68" s="3" customFormat="1" ht="61.2" customHeight="1" thickBot="1" x14ac:dyDescent="0.4">
      <c r="A54" s="23">
        <v>5.9</v>
      </c>
      <c r="B54" s="49" t="s">
        <v>40</v>
      </c>
      <c r="C54" s="72"/>
      <c r="D54" s="65"/>
      <c r="E54" s="17"/>
      <c r="F54" s="17"/>
      <c r="G54" s="43"/>
      <c r="H54" s="26"/>
      <c r="I54" s="29">
        <v>43497</v>
      </c>
      <c r="J54" s="30">
        <v>43523</v>
      </c>
      <c r="K54" s="37">
        <f t="shared" si="3"/>
        <v>27</v>
      </c>
      <c r="L54" s="29"/>
      <c r="M54" s="30"/>
      <c r="N54" s="37" t="str">
        <f t="shared" si="4"/>
        <v/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</row>
    <row r="55" spans="1:68" s="3" customFormat="1" ht="30.65" customHeight="1" thickBot="1" x14ac:dyDescent="0.4">
      <c r="A55" s="24">
        <v>6</v>
      </c>
      <c r="B55" s="50" t="s">
        <v>49</v>
      </c>
      <c r="C55" s="21"/>
      <c r="D55" s="21"/>
      <c r="E55" s="18"/>
      <c r="F55" s="18"/>
      <c r="G55" s="44"/>
      <c r="H55" s="27"/>
      <c r="I55" s="31">
        <f>MIN(I56:I62)</f>
        <v>43525</v>
      </c>
      <c r="J55" s="32">
        <f>MAX(J56:J62)</f>
        <v>43554</v>
      </c>
      <c r="K55" s="38">
        <f>IF(OR(ISBLANK(I55),ISBLANK(J55)),"",J55-I55+1)</f>
        <v>30</v>
      </c>
      <c r="L55" s="31">
        <f>MIN(L56:L62)</f>
        <v>0</v>
      </c>
      <c r="M55" s="32">
        <f>MAX(M56:M62)</f>
        <v>0</v>
      </c>
      <c r="N55" s="38">
        <f>IF(OR(ISBLANK(L55),ISBLANK(M55)),"",M55-L55+1)</f>
        <v>1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</row>
    <row r="56" spans="1:68" s="3" customFormat="1" ht="47.4" customHeight="1" thickBot="1" x14ac:dyDescent="0.4">
      <c r="A56" s="23">
        <v>6.1</v>
      </c>
      <c r="B56" s="49" t="s">
        <v>45</v>
      </c>
      <c r="C56" s="70" t="s">
        <v>109</v>
      </c>
      <c r="D56" s="63"/>
      <c r="E56" s="17"/>
      <c r="F56" s="17"/>
      <c r="G56" s="43"/>
      <c r="H56" s="26"/>
      <c r="I56" s="29">
        <v>43525</v>
      </c>
      <c r="J56" s="30">
        <v>43554</v>
      </c>
      <c r="K56" s="37">
        <f t="shared" si="3"/>
        <v>30</v>
      </c>
      <c r="L56" s="29"/>
      <c r="M56" s="30"/>
      <c r="N56" s="37" t="str">
        <f t="shared" si="4"/>
        <v/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</row>
    <row r="57" spans="1:68" s="3" customFormat="1" ht="47.4" customHeight="1" thickBot="1" x14ac:dyDescent="0.4">
      <c r="A57" s="23">
        <v>6.2</v>
      </c>
      <c r="B57" s="49" t="s">
        <v>46</v>
      </c>
      <c r="C57" s="71"/>
      <c r="D57" s="64"/>
      <c r="E57" s="17"/>
      <c r="F57" s="17"/>
      <c r="G57" s="43"/>
      <c r="H57" s="26"/>
      <c r="I57" s="29">
        <v>43525</v>
      </c>
      <c r="J57" s="30">
        <v>43554</v>
      </c>
      <c r="K57" s="37">
        <f t="shared" si="3"/>
        <v>30</v>
      </c>
      <c r="L57" s="29"/>
      <c r="M57" s="30"/>
      <c r="N57" s="37" t="str">
        <f t="shared" si="4"/>
        <v/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</row>
    <row r="58" spans="1:68" s="3" customFormat="1" ht="47.4" customHeight="1" thickBot="1" x14ac:dyDescent="0.4">
      <c r="A58" s="23">
        <v>6.3</v>
      </c>
      <c r="B58" s="49" t="s">
        <v>47</v>
      </c>
      <c r="C58" s="71"/>
      <c r="D58" s="64"/>
      <c r="E58" s="17"/>
      <c r="F58" s="17"/>
      <c r="G58" s="43"/>
      <c r="H58" s="26"/>
      <c r="I58" s="29">
        <v>43525</v>
      </c>
      <c r="J58" s="30">
        <v>43554</v>
      </c>
      <c r="K58" s="37">
        <f t="shared" si="3"/>
        <v>30</v>
      </c>
      <c r="L58" s="29"/>
      <c r="M58" s="30"/>
      <c r="N58" s="37" t="str">
        <f t="shared" si="4"/>
        <v/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</row>
    <row r="59" spans="1:68" s="3" customFormat="1" ht="47.4" customHeight="1" thickBot="1" x14ac:dyDescent="0.4">
      <c r="A59" s="23">
        <v>6.4</v>
      </c>
      <c r="B59" s="49" t="s">
        <v>42</v>
      </c>
      <c r="C59" s="71"/>
      <c r="D59" s="64"/>
      <c r="E59" s="17"/>
      <c r="F59" s="17"/>
      <c r="G59" s="43"/>
      <c r="H59" s="26"/>
      <c r="I59" s="29">
        <v>43525</v>
      </c>
      <c r="J59" s="30">
        <v>43554</v>
      </c>
      <c r="K59" s="37">
        <f t="shared" si="3"/>
        <v>30</v>
      </c>
      <c r="L59" s="29"/>
      <c r="M59" s="30"/>
      <c r="N59" s="37" t="str">
        <f t="shared" si="4"/>
        <v/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</row>
    <row r="60" spans="1:68" s="3" customFormat="1" ht="47.4" customHeight="1" thickBot="1" x14ac:dyDescent="0.4">
      <c r="A60" s="23">
        <v>6.5</v>
      </c>
      <c r="B60" s="49" t="s">
        <v>44</v>
      </c>
      <c r="C60" s="71"/>
      <c r="D60" s="64"/>
      <c r="E60" s="17"/>
      <c r="F60" s="17"/>
      <c r="G60" s="43"/>
      <c r="H60" s="26"/>
      <c r="I60" s="29">
        <v>43525</v>
      </c>
      <c r="J60" s="30">
        <v>43554</v>
      </c>
      <c r="K60" s="37">
        <f t="shared" si="3"/>
        <v>30</v>
      </c>
      <c r="L60" s="29"/>
      <c r="M60" s="30"/>
      <c r="N60" s="37" t="str">
        <f t="shared" si="4"/>
        <v/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</row>
    <row r="61" spans="1:68" s="3" customFormat="1" ht="47.4" customHeight="1" thickBot="1" x14ac:dyDescent="0.4">
      <c r="A61" s="23">
        <v>6.6</v>
      </c>
      <c r="B61" s="49" t="s">
        <v>51</v>
      </c>
      <c r="C61" s="71"/>
      <c r="D61" s="64"/>
      <c r="E61" s="17"/>
      <c r="F61" s="17"/>
      <c r="G61" s="43"/>
      <c r="H61" s="26"/>
      <c r="I61" s="29">
        <v>43525</v>
      </c>
      <c r="J61" s="30">
        <v>43554</v>
      </c>
      <c r="K61" s="37">
        <f t="shared" si="3"/>
        <v>30</v>
      </c>
      <c r="L61" s="29"/>
      <c r="M61" s="30"/>
      <c r="N61" s="37" t="str">
        <f t="shared" si="4"/>
        <v/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</row>
    <row r="62" spans="1:68" s="3" customFormat="1" ht="47.4" customHeight="1" thickBot="1" x14ac:dyDescent="0.4">
      <c r="A62" s="23">
        <v>6.7</v>
      </c>
      <c r="B62" s="49" t="s">
        <v>43</v>
      </c>
      <c r="C62" s="72"/>
      <c r="D62" s="65"/>
      <c r="E62" s="17"/>
      <c r="F62" s="17"/>
      <c r="G62" s="43"/>
      <c r="H62" s="26"/>
      <c r="I62" s="29">
        <v>43525</v>
      </c>
      <c r="J62" s="30">
        <v>43554</v>
      </c>
      <c r="K62" s="37">
        <f t="shared" si="3"/>
        <v>30</v>
      </c>
      <c r="L62" s="29"/>
      <c r="M62" s="30"/>
      <c r="N62" s="37" t="str">
        <f t="shared" si="4"/>
        <v/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</row>
    <row r="63" spans="1:68" s="3" customFormat="1" ht="30.65" customHeight="1" thickBot="1" x14ac:dyDescent="0.4">
      <c r="A63" s="24">
        <v>7</v>
      </c>
      <c r="B63" s="50" t="s">
        <v>50</v>
      </c>
      <c r="C63" s="21"/>
      <c r="D63" s="21"/>
      <c r="E63" s="18"/>
      <c r="F63" s="18"/>
      <c r="G63" s="44"/>
      <c r="H63" s="27"/>
      <c r="I63" s="31">
        <f>MIN(I64:I72)</f>
        <v>43556</v>
      </c>
      <c r="J63" s="32">
        <f>MAX(J64:J72)</f>
        <v>43656</v>
      </c>
      <c r="K63" s="38">
        <f>IF(OR(ISBLANK(I63),ISBLANK(J63)),"",J63-I63+1)</f>
        <v>101</v>
      </c>
      <c r="L63" s="31">
        <f>MIN(L64:L72)</f>
        <v>0</v>
      </c>
      <c r="M63" s="32">
        <f>MAX(M64:M72)</f>
        <v>0</v>
      </c>
      <c r="N63" s="38">
        <f>IF(OR(ISBLANK(L63),ISBLANK(M63)),"",M63-L63+1)</f>
        <v>1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</row>
    <row r="64" spans="1:68" s="3" customFormat="1" ht="30.65" customHeight="1" thickBot="1" x14ac:dyDescent="0.4">
      <c r="A64" s="23">
        <v>7.1</v>
      </c>
      <c r="B64" s="49" t="s">
        <v>52</v>
      </c>
      <c r="C64" s="70" t="s">
        <v>108</v>
      </c>
      <c r="D64" s="67"/>
      <c r="E64" s="17"/>
      <c r="F64" s="17"/>
      <c r="G64" s="43"/>
      <c r="H64" s="26"/>
      <c r="I64" s="29">
        <v>43556</v>
      </c>
      <c r="J64" s="30">
        <v>43586</v>
      </c>
      <c r="K64" s="37">
        <f t="shared" si="3"/>
        <v>31</v>
      </c>
      <c r="L64" s="29"/>
      <c r="M64" s="30"/>
      <c r="N64" s="37" t="str">
        <f t="shared" si="4"/>
        <v/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</row>
    <row r="65" spans="1:68" s="3" customFormat="1" ht="30.65" customHeight="1" thickBot="1" x14ac:dyDescent="0.4">
      <c r="A65" s="23">
        <v>7.2</v>
      </c>
      <c r="B65" s="49" t="s">
        <v>53</v>
      </c>
      <c r="C65" s="71"/>
      <c r="D65" s="68"/>
      <c r="E65" s="17"/>
      <c r="F65" s="17"/>
      <c r="G65" s="43"/>
      <c r="H65" s="26"/>
      <c r="I65" s="29">
        <v>43556</v>
      </c>
      <c r="J65" s="30">
        <v>43586</v>
      </c>
      <c r="K65" s="37">
        <f t="shared" si="3"/>
        <v>31</v>
      </c>
      <c r="L65" s="29"/>
      <c r="M65" s="30"/>
      <c r="N65" s="37" t="str">
        <f t="shared" si="4"/>
        <v/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</row>
    <row r="66" spans="1:68" s="3" customFormat="1" ht="30.65" customHeight="1" thickBot="1" x14ac:dyDescent="0.4">
      <c r="A66" s="23">
        <v>7.3</v>
      </c>
      <c r="B66" s="49" t="s">
        <v>54</v>
      </c>
      <c r="C66" s="71"/>
      <c r="D66" s="68"/>
      <c r="E66" s="17"/>
      <c r="F66" s="17"/>
      <c r="G66" s="43"/>
      <c r="H66" s="26"/>
      <c r="I66" s="29">
        <v>43556</v>
      </c>
      <c r="J66" s="30">
        <v>43586</v>
      </c>
      <c r="K66" s="37">
        <f t="shared" si="3"/>
        <v>31</v>
      </c>
      <c r="L66" s="29"/>
      <c r="M66" s="30"/>
      <c r="N66" s="37" t="str">
        <f t="shared" si="4"/>
        <v/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</row>
    <row r="67" spans="1:68" s="3" customFormat="1" ht="30.65" customHeight="1" thickBot="1" x14ac:dyDescent="0.4">
      <c r="A67" s="23">
        <v>7.4</v>
      </c>
      <c r="B67" s="49" t="s">
        <v>55</v>
      </c>
      <c r="C67" s="71"/>
      <c r="D67" s="68"/>
      <c r="E67" s="17"/>
      <c r="F67" s="17"/>
      <c r="G67" s="43"/>
      <c r="H67" s="26"/>
      <c r="I67" s="29">
        <v>43586</v>
      </c>
      <c r="J67" s="30">
        <v>43586</v>
      </c>
      <c r="K67" s="37">
        <f t="shared" si="3"/>
        <v>1</v>
      </c>
      <c r="L67" s="29"/>
      <c r="M67" s="30"/>
      <c r="N67" s="37" t="str">
        <f t="shared" si="4"/>
        <v/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</row>
    <row r="68" spans="1:68" s="3" customFormat="1" ht="30.65" customHeight="1" thickBot="1" x14ac:dyDescent="0.4">
      <c r="A68" s="23">
        <v>7.5</v>
      </c>
      <c r="B68" s="49" t="s">
        <v>56</v>
      </c>
      <c r="C68" s="71"/>
      <c r="D68" s="68"/>
      <c r="E68" s="17"/>
      <c r="F68" s="17"/>
      <c r="G68" s="43"/>
      <c r="H68" s="26"/>
      <c r="I68" s="29">
        <v>43586</v>
      </c>
      <c r="J68" s="30">
        <v>43617</v>
      </c>
      <c r="K68" s="37">
        <f t="shared" si="3"/>
        <v>32</v>
      </c>
      <c r="L68" s="29"/>
      <c r="M68" s="30"/>
      <c r="N68" s="37" t="str">
        <f t="shared" si="4"/>
        <v/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</row>
    <row r="69" spans="1:68" s="3" customFormat="1" ht="30.65" customHeight="1" thickBot="1" x14ac:dyDescent="0.4">
      <c r="A69" s="23">
        <v>7.6</v>
      </c>
      <c r="B69" s="49" t="s">
        <v>57</v>
      </c>
      <c r="C69" s="71"/>
      <c r="D69" s="68"/>
      <c r="E69" s="17"/>
      <c r="F69" s="17"/>
      <c r="G69" s="43"/>
      <c r="H69" s="26"/>
      <c r="I69" s="29">
        <v>43617</v>
      </c>
      <c r="J69" s="30">
        <v>43647</v>
      </c>
      <c r="K69" s="37">
        <f t="shared" si="3"/>
        <v>31</v>
      </c>
      <c r="L69" s="29"/>
      <c r="M69" s="30"/>
      <c r="N69" s="37" t="str">
        <f t="shared" si="4"/>
        <v/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</row>
    <row r="70" spans="1:68" s="3" customFormat="1" ht="30.65" customHeight="1" thickBot="1" x14ac:dyDescent="0.4">
      <c r="A70" s="23">
        <v>7.7</v>
      </c>
      <c r="B70" s="49" t="s">
        <v>58</v>
      </c>
      <c r="C70" s="71"/>
      <c r="D70" s="68"/>
      <c r="E70" s="17"/>
      <c r="F70" s="17"/>
      <c r="G70" s="43"/>
      <c r="H70" s="26"/>
      <c r="I70" s="29">
        <v>43647</v>
      </c>
      <c r="J70" s="30">
        <v>43656</v>
      </c>
      <c r="K70" s="37">
        <f t="shared" si="3"/>
        <v>10</v>
      </c>
      <c r="L70" s="29"/>
      <c r="M70" s="30"/>
      <c r="N70" s="37" t="str">
        <f t="shared" si="4"/>
        <v/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</row>
    <row r="71" spans="1:68" s="3" customFormat="1" ht="30.65" customHeight="1" thickBot="1" x14ac:dyDescent="0.4">
      <c r="A71" s="23">
        <v>7.8</v>
      </c>
      <c r="B71" s="49" t="s">
        <v>59</v>
      </c>
      <c r="C71" s="72"/>
      <c r="D71" s="69"/>
      <c r="E71" s="17"/>
      <c r="F71" s="17"/>
      <c r="G71" s="43"/>
      <c r="I71" s="29">
        <v>43647</v>
      </c>
      <c r="J71" s="30">
        <v>43656</v>
      </c>
      <c r="K71" s="37">
        <f t="shared" si="3"/>
        <v>10</v>
      </c>
      <c r="L71" s="29"/>
      <c r="M71" s="30"/>
      <c r="N71" s="37" t="str">
        <f t="shared" si="4"/>
        <v/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</row>
    <row r="72" spans="1:68" s="3" customFormat="1" ht="30.65" customHeight="1" thickBot="1" x14ac:dyDescent="0.4">
      <c r="A72" s="23">
        <v>7.9</v>
      </c>
      <c r="B72" s="49" t="s">
        <v>113</v>
      </c>
      <c r="C72" s="20"/>
      <c r="D72" s="20"/>
      <c r="E72" s="17"/>
      <c r="F72" s="17"/>
      <c r="G72" s="43"/>
      <c r="H72" s="26"/>
      <c r="I72" s="29">
        <v>43656</v>
      </c>
      <c r="J72" s="29">
        <v>43656</v>
      </c>
      <c r="K72" s="37">
        <f t="shared" si="3"/>
        <v>1</v>
      </c>
      <c r="L72" s="29"/>
      <c r="M72" s="30"/>
      <c r="N72" s="37" t="str">
        <f t="shared" si="4"/>
        <v/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</row>
    <row r="73" spans="1:68" s="3" customFormat="1" ht="30.65" customHeight="1" thickBot="1" x14ac:dyDescent="0.4">
      <c r="A73" s="23"/>
      <c r="B73" s="49"/>
      <c r="C73" s="20"/>
      <c r="D73" s="20"/>
      <c r="E73" s="17"/>
      <c r="F73" s="17"/>
      <c r="G73" s="43"/>
      <c r="H73" s="26"/>
      <c r="I73" s="29"/>
      <c r="J73" s="30"/>
      <c r="K73" s="37"/>
      <c r="L73" s="29"/>
      <c r="M73" s="30"/>
      <c r="N73" s="37" t="str">
        <f t="shared" si="4"/>
        <v/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</row>
    <row r="74" spans="1:68" s="3" customFormat="1" ht="30.65" customHeight="1" thickBot="1" x14ac:dyDescent="0.4">
      <c r="A74" s="25"/>
      <c r="B74" s="51" t="s">
        <v>60</v>
      </c>
      <c r="C74" s="22"/>
      <c r="D74" s="22"/>
      <c r="E74" s="19"/>
      <c r="F74" s="19"/>
      <c r="G74" s="45"/>
      <c r="H74" s="28"/>
      <c r="I74" s="33"/>
      <c r="J74" s="34"/>
      <c r="K74" s="39" t="str">
        <f t="shared" ref="K74" si="7">IF(OR(ISBLANK(I74),ISBLANK(J74)),"",J74-I74+1)</f>
        <v/>
      </c>
      <c r="L74" s="33"/>
      <c r="M74" s="34"/>
      <c r="N74" s="39" t="str">
        <f t="shared" ref="N74" si="8">IF(OR(ISBLANK(L74),ISBLANK(M74)),"",M74-L74+1)</f>
        <v/>
      </c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</row>
    <row r="76" spans="1:68" ht="30.65" customHeight="1" x14ac:dyDescent="0.35">
      <c r="A76" s="11"/>
    </row>
    <row r="77" spans="1:68" ht="30.65" customHeight="1" x14ac:dyDescent="0.35">
      <c r="A77" s="40"/>
    </row>
  </sheetData>
  <mergeCells count="5">
    <mergeCell ref="C64:C71"/>
    <mergeCell ref="I4:J4"/>
    <mergeCell ref="C48:C51"/>
    <mergeCell ref="C52:C54"/>
    <mergeCell ref="C56:C62"/>
  </mergeCells>
  <conditionalFormatting sqref="H17:H21 H34:H43 H70 H9:H10 H12:H15 H72:H74">
    <cfRule type="dataBar" priority="59">
      <dataBar>
        <cfvo type="num" val="0"/>
        <cfvo type="num" val="1"/>
        <color theme="7" tint="0.59999389629810485"/>
      </dataBar>
      <extLst>
        <ext xmlns:x14="http://schemas.microsoft.com/office/spreadsheetml/2009/9/main" uri="{B025F937-C7B1-47D3-B67F-A62EFF666E3E}">
          <x14:id>{B0389232-4C98-4A03-AD0E-39F63BAD1F53}</x14:id>
        </ext>
      </extLst>
    </cfRule>
  </conditionalFormatting>
  <conditionalFormatting sqref="O72:BP74 O9:BP70">
    <cfRule type="expression" dxfId="14" priority="60" stopIfTrue="1">
      <formula>NOT(AND(MAX($M9,$J9)&gt;=O$6,MIN($L9,$I9)&lt;P$6))</formula>
    </cfRule>
    <cfRule type="expression" dxfId="13" priority="61">
      <formula>AND($J9&gt;=O$6,$I9&lt;P$6)</formula>
    </cfRule>
    <cfRule type="expression" dxfId="12" priority="63">
      <formula>AND($M9&gt;=O$6,$L9&lt;P$6)</formula>
    </cfRule>
  </conditionalFormatting>
  <conditionalFormatting sqref="O17:BP21 O70:BP74 O7:BP10 O12:BP15 O34:BP44">
    <cfRule type="expression" dxfId="11" priority="56">
      <formula>AND(TODAY()&gt;=O$6,TODAY()&lt;P$6)</formula>
    </cfRule>
  </conditionalFormatting>
  <conditionalFormatting sqref="H11">
    <cfRule type="dataBar" priority="52">
      <dataBar>
        <cfvo type="num" val="0"/>
        <cfvo type="num" val="1"/>
        <color theme="7" tint="0.59999389629810485"/>
      </dataBar>
      <extLst>
        <ext xmlns:x14="http://schemas.microsoft.com/office/spreadsheetml/2009/9/main" uri="{B025F937-C7B1-47D3-B67F-A62EFF666E3E}">
          <x14:id>{22C6A8D2-176F-49DC-9467-EB483FFFEF23}</x14:id>
        </ext>
      </extLst>
    </cfRule>
  </conditionalFormatting>
  <conditionalFormatting sqref="O11:BP11">
    <cfRule type="expression" dxfId="10" priority="51">
      <formula>AND(TODAY()&gt;=O$6,TODAY()&lt;P$6)</formula>
    </cfRule>
  </conditionalFormatting>
  <conditionalFormatting sqref="H16">
    <cfRule type="dataBar" priority="47">
      <dataBar>
        <cfvo type="num" val="0"/>
        <cfvo type="num" val="1"/>
        <color theme="7" tint="0.59999389629810485"/>
      </dataBar>
      <extLst>
        <ext xmlns:x14="http://schemas.microsoft.com/office/spreadsheetml/2009/9/main" uri="{B025F937-C7B1-47D3-B67F-A62EFF666E3E}">
          <x14:id>{7EFA4E6A-4539-42FB-B966-7657EBE88984}</x14:id>
        </ext>
      </extLst>
    </cfRule>
  </conditionalFormatting>
  <conditionalFormatting sqref="O16:BP16">
    <cfRule type="expression" dxfId="9" priority="46">
      <formula>AND(TODAY()&gt;=O$6,TODAY()&lt;P$6)</formula>
    </cfRule>
  </conditionalFormatting>
  <conditionalFormatting sqref="H22:H31">
    <cfRule type="dataBar" priority="42">
      <dataBar>
        <cfvo type="num" val="0"/>
        <cfvo type="num" val="1"/>
        <color theme="7" tint="0.59999389629810485"/>
      </dataBar>
      <extLst>
        <ext xmlns:x14="http://schemas.microsoft.com/office/spreadsheetml/2009/9/main" uri="{B025F937-C7B1-47D3-B67F-A62EFF666E3E}">
          <x14:id>{435509C3-99E8-465A-AF19-8F6EE91FDBB8}</x14:id>
        </ext>
      </extLst>
    </cfRule>
  </conditionalFormatting>
  <conditionalFormatting sqref="O22:BP31">
    <cfRule type="expression" dxfId="8" priority="41">
      <formula>AND(TODAY()&gt;=O$6,TODAY()&lt;P$6)</formula>
    </cfRule>
  </conditionalFormatting>
  <conditionalFormatting sqref="H44 H32">
    <cfRule type="dataBar" priority="37">
      <dataBar>
        <cfvo type="num" val="0"/>
        <cfvo type="num" val="1"/>
        <color theme="7" tint="0.59999389629810485"/>
      </dataBar>
      <extLst>
        <ext xmlns:x14="http://schemas.microsoft.com/office/spreadsheetml/2009/9/main" uri="{B025F937-C7B1-47D3-B67F-A62EFF666E3E}">
          <x14:id>{D7F8D79A-3457-4632-9F56-5EAF2B7532BD}</x14:id>
        </ext>
      </extLst>
    </cfRule>
  </conditionalFormatting>
  <conditionalFormatting sqref="O32:BP32">
    <cfRule type="expression" dxfId="7" priority="36">
      <formula>AND(TODAY()&gt;=O$6,TODAY()&lt;P$6)</formula>
    </cfRule>
  </conditionalFormatting>
  <conditionalFormatting sqref="H45:H54">
    <cfRule type="dataBar" priority="32">
      <dataBar>
        <cfvo type="num" val="0"/>
        <cfvo type="num" val="1"/>
        <color theme="7" tint="0.59999389629810485"/>
      </dataBar>
      <extLst>
        <ext xmlns:x14="http://schemas.microsoft.com/office/spreadsheetml/2009/9/main" uri="{B025F937-C7B1-47D3-B67F-A62EFF666E3E}">
          <x14:id>{71D5B827-CCDE-44A7-8F2F-34DF38709482}</x14:id>
        </ext>
      </extLst>
    </cfRule>
  </conditionalFormatting>
  <conditionalFormatting sqref="O45:BP54">
    <cfRule type="expression" dxfId="6" priority="31">
      <formula>AND(TODAY()&gt;=O$6,TODAY()&lt;P$6)</formula>
    </cfRule>
  </conditionalFormatting>
  <conditionalFormatting sqref="H55:H62">
    <cfRule type="dataBar" priority="27">
      <dataBar>
        <cfvo type="num" val="0"/>
        <cfvo type="num" val="1"/>
        <color theme="7" tint="0.59999389629810485"/>
      </dataBar>
      <extLst>
        <ext xmlns:x14="http://schemas.microsoft.com/office/spreadsheetml/2009/9/main" uri="{B025F937-C7B1-47D3-B67F-A62EFF666E3E}">
          <x14:id>{5C3F4170-3AED-40B7-8B2E-6CF98782A7B9}</x14:id>
        </ext>
      </extLst>
    </cfRule>
  </conditionalFormatting>
  <conditionalFormatting sqref="O55:BP62">
    <cfRule type="expression" dxfId="5" priority="26">
      <formula>AND(TODAY()&gt;=O$6,TODAY()&lt;P$6)</formula>
    </cfRule>
  </conditionalFormatting>
  <conditionalFormatting sqref="H33:H34">
    <cfRule type="dataBar" priority="17">
      <dataBar>
        <cfvo type="num" val="0"/>
        <cfvo type="num" val="1"/>
        <color theme="7" tint="0.59999389629810485"/>
      </dataBar>
      <extLst>
        <ext xmlns:x14="http://schemas.microsoft.com/office/spreadsheetml/2009/9/main" uri="{B025F937-C7B1-47D3-B67F-A62EFF666E3E}">
          <x14:id>{5637FAC1-5986-4004-939F-8EEC7A157AD7}</x14:id>
        </ext>
      </extLst>
    </cfRule>
  </conditionalFormatting>
  <conditionalFormatting sqref="O33:BP34">
    <cfRule type="expression" dxfId="4" priority="16">
      <formula>AND(TODAY()&gt;=O$6,TODAY()&lt;P$6)</formula>
    </cfRule>
  </conditionalFormatting>
  <conditionalFormatting sqref="H63:H69">
    <cfRule type="dataBar" priority="2">
      <dataBar>
        <cfvo type="num" val="0"/>
        <cfvo type="num" val="1"/>
        <color theme="7" tint="0.59999389629810485"/>
      </dataBar>
      <extLst>
        <ext xmlns:x14="http://schemas.microsoft.com/office/spreadsheetml/2009/9/main" uri="{B025F937-C7B1-47D3-B67F-A62EFF666E3E}">
          <x14:id>{FB7F9CAF-FAB5-408F-B5C6-5C63F464C157}</x14:id>
        </ext>
      </extLst>
    </cfRule>
  </conditionalFormatting>
  <conditionalFormatting sqref="O63:BP69">
    <cfRule type="expression" dxfId="3" priority="1">
      <formula>AND(TODAY()&gt;=O$6,TODAY()&lt;P$6)</formula>
    </cfRule>
  </conditionalFormatting>
  <conditionalFormatting sqref="O71:BP71">
    <cfRule type="expression" dxfId="2" priority="67" stopIfTrue="1">
      <formula>NOT(AND(MAX($M71,#REF!)&gt;=O$6,MIN($L71,$J71)&lt;P$6))</formula>
    </cfRule>
    <cfRule type="expression" dxfId="1" priority="68">
      <formula>AND(#REF!&gt;=O$6,$J71&lt;P$6)</formula>
    </cfRule>
    <cfRule type="expression" dxfId="0" priority="69" stopIfTrue="1">
      <formula>AND($M71&gt;=O$6,$L71&lt;P$6)</formula>
    </cfRule>
  </conditionalFormatting>
  <dataValidations count="1">
    <dataValidation type="list" allowBlank="1" showInputMessage="1" showErrorMessage="1" sqref="I5" xr:uid="{00000000-0002-0000-0000-000000000000}">
      <formula1>"Daily,Weekly,Monthly,Quarterly"</formula1>
    </dataValidation>
  </dataValidations>
  <pageMargins left="0.25" right="0.25" top="0.75" bottom="0.75" header="0.3" footer="0.3"/>
  <pageSetup paperSize="9" scale="37" fitToHeight="0" orientation="landscape" r:id="rId1"/>
  <headerFooter scaleWithDoc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Scroll Bar 1">
              <controlPr defaultSize="0" print="0" autoPict="0">
                <anchor moveWithCells="1">
                  <from>
                    <xdr:col>13</xdr:col>
                    <xdr:colOff>555171</xdr:colOff>
                    <xdr:row>3</xdr:row>
                    <xdr:rowOff>174171</xdr:rowOff>
                  </from>
                  <to>
                    <xdr:col>31</xdr:col>
                    <xdr:colOff>119743</xdr:colOff>
                    <xdr:row>4</xdr:row>
                    <xdr:rowOff>97971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389232-4C98-4A03-AD0E-39F63BAD1F5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H17:H21 H34:H43 H70 H9:H10 H12:H15 H72:H74</xm:sqref>
        </x14:conditionalFormatting>
        <x14:conditionalFormatting xmlns:xm="http://schemas.microsoft.com/office/excel/2006/main">
          <x14:cfRule type="dataBar" id="{22C6A8D2-176F-49DC-9467-EB483FFFEF2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H11</xm:sqref>
        </x14:conditionalFormatting>
        <x14:conditionalFormatting xmlns:xm="http://schemas.microsoft.com/office/excel/2006/main">
          <x14:cfRule type="dataBar" id="{7EFA4E6A-4539-42FB-B966-7657EBE8898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H16</xm:sqref>
        </x14:conditionalFormatting>
        <x14:conditionalFormatting xmlns:xm="http://schemas.microsoft.com/office/excel/2006/main">
          <x14:cfRule type="dataBar" id="{435509C3-99E8-465A-AF19-8F6EE91FDBB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H22:H31</xm:sqref>
        </x14:conditionalFormatting>
        <x14:conditionalFormatting xmlns:xm="http://schemas.microsoft.com/office/excel/2006/main">
          <x14:cfRule type="dataBar" id="{D7F8D79A-3457-4632-9F56-5EAF2B7532B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H44 H32</xm:sqref>
        </x14:conditionalFormatting>
        <x14:conditionalFormatting xmlns:xm="http://schemas.microsoft.com/office/excel/2006/main">
          <x14:cfRule type="dataBar" id="{71D5B827-CCDE-44A7-8F2F-34DF3870948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H45:H54</xm:sqref>
        </x14:conditionalFormatting>
        <x14:conditionalFormatting xmlns:xm="http://schemas.microsoft.com/office/excel/2006/main">
          <x14:cfRule type="dataBar" id="{5C3F4170-3AED-40B7-8B2E-6CF98782A7B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H55:H62</xm:sqref>
        </x14:conditionalFormatting>
        <x14:conditionalFormatting xmlns:xm="http://schemas.microsoft.com/office/excel/2006/main">
          <x14:cfRule type="dataBar" id="{5637FAC1-5986-4004-939F-8EEC7A157AD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H33:H34</xm:sqref>
        </x14:conditionalFormatting>
        <x14:conditionalFormatting xmlns:xm="http://schemas.microsoft.com/office/excel/2006/main">
          <x14:cfRule type="dataBar" id="{FB7F9CAF-FAB5-408F-B5C6-5C63F464C15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H63:H69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ProductDevPlan</vt:lpstr>
      <vt:lpstr>ProductDevPlan!Print_Titles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Бүтээгдэхүүн хөгжүүлэх төлөвлөгөө</dc:title>
  <dc:creator>"Энхтуяа Консалтинг" ХХК</dc:creator>
  <dc:description/>
  <cp:lastModifiedBy>Enkhtuya Bilegbadrakh</cp:lastModifiedBy>
  <cp:lastPrinted>2018-09-05T04:33:05Z</cp:lastPrinted>
  <dcterms:created xsi:type="dcterms:W3CDTF">2017-01-09T18:01:51Z</dcterms:created>
  <dcterms:modified xsi:type="dcterms:W3CDTF">2018-09-10T05:09:26Z</dcterms:modified>
</cp:coreProperties>
</file>